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2120" windowHeight="8760" activeTab="0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0103_0104" sheetId="5" r:id="rId5"/>
    <sheet name="ЧИСЛЕННОСТЬ 0103_0104" sheetId="6" r:id="rId6"/>
    <sheet name="СПРАВКА 1 0103_0104" sheetId="7" r:id="rId7"/>
    <sheet name="СПРАВКА2 0103_0104" sheetId="8" r:id="rId8"/>
    <sheet name="РАСХОДЫ 0104_0106" sheetId="9" r:id="rId9"/>
    <sheet name="ЧИСЛЕННОСТЬ 0104_0106" sheetId="10" r:id="rId10"/>
    <sheet name="СПРАВКА 1 0104_0106" sheetId="11" r:id="rId11"/>
    <sheet name="СПРАВКА 2 0104_0106" sheetId="12" r:id="rId12"/>
    <sheet name="РАСХОДЫ 0106" sheetId="13" r:id="rId13"/>
    <sheet name="ЧИСЛЕННОСТЬ 0106" sheetId="14" r:id="rId14"/>
    <sheet name="СПРАВКА 1 0106" sheetId="15" r:id="rId15"/>
    <sheet name="СПРАВКА2 0106" sheetId="16" r:id="rId16"/>
    <sheet name="РАСХОДЫ 0106_0412" sheetId="17" r:id="rId17"/>
    <sheet name="ЧИСЛЕННОСТЬ 0106_0412" sheetId="18" r:id="rId18"/>
    <sheet name="СПРАВКА 1 0106_0412" sheetId="19" r:id="rId19"/>
    <sheet name="СПРАВКА 2 0106_0412" sheetId="20" r:id="rId20"/>
    <sheet name="РАСХОДЫ 0505_1006" sheetId="21" r:id="rId21"/>
    <sheet name="ЧИСЛЕННОСТЬ 0505_1006" sheetId="22" r:id="rId22"/>
    <sheet name="СПРАВКА 1 0505_1006" sheetId="23" r:id="rId23"/>
    <sheet name="СПРАВКА2 0505_1006" sheetId="24" r:id="rId24"/>
    <sheet name="РАСХОДЫ 1105_1204" sheetId="25" r:id="rId25"/>
    <sheet name="ЧИСЛЕННОСТЬ 1105_1204" sheetId="26" r:id="rId26"/>
    <sheet name="СПРАВКА 1 1105_1204" sheetId="27" r:id="rId27"/>
    <sheet name="СПРАВКА 2 1105_1204" sheetId="28" r:id="rId28"/>
    <sheet name="Лист1" sheetId="29" r:id="rId29"/>
  </sheets>
  <definedNames>
    <definedName name="Z_8F571F88_CEA8_4E55_B284_D2FBCC967D52_.wvu.PrintArea" localSheetId="3" hidden="1">'СПРАВКА 2 ВСЕГО'!$A$1:$J$23</definedName>
    <definedName name="Z_8F571F88_CEA8_4E55_B284_D2FBCC967D52_.wvu.PrintArea" localSheetId="7" hidden="1">'СПРАВКА2 0103_0104'!$A$1:$J$23</definedName>
    <definedName name="Z_8F571F88_CEA8_4E55_B284_D2FBCC967D52_.wvu.PrintArea" localSheetId="23" hidden="1">'СПРАВКА2 0505_1006'!$A$1:$J$25</definedName>
    <definedName name="Z_8F571F88_CEA8_4E55_B284_D2FBCC967D52_.wvu.PrintArea" localSheetId="1" hidden="1">'ЧИСЛЕННОСТЬ ВСЕГО '!$A$2:$N$22</definedName>
    <definedName name="_xlnm.Print_Area" localSheetId="3">'СПРАВКА 2 ВСЕГО'!$A$1:$J$23</definedName>
    <definedName name="_xlnm.Print_Area" localSheetId="7">'СПРАВКА2 0103_0104'!$A$1:$J$23</definedName>
    <definedName name="_xlnm.Print_Area" localSheetId="23">'СПРАВКА2 0505_1006'!$A$1:$J$25</definedName>
    <definedName name="_xlnm.Print_Area" localSheetId="1">'ЧИСЛЕННОСТЬ ВСЕГО '!$A$2:$N$22</definedName>
  </definedNames>
  <calcPr fullCalcOnLoad="1"/>
</workbook>
</file>

<file path=xl/sharedStrings.xml><?xml version="1.0" encoding="utf-8"?>
<sst xmlns="http://schemas.openxmlformats.org/spreadsheetml/2006/main" count="1775" uniqueCount="231">
  <si>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</si>
  <si>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</si>
  <si>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</si>
  <si>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</si>
  <si>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</si>
  <si>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</si>
  <si>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</si>
  <si>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</si>
  <si>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</si>
  <si>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</si>
  <si>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</si>
  <si>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</si>
  <si>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</si>
  <si>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</si>
  <si>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</si>
  <si>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</si>
  <si>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</si>
  <si>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</si>
  <si>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</si>
  <si>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</si>
  <si>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</si>
  <si>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</si>
  <si>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</si>
  <si>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</si>
  <si>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</si>
  <si>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</si>
  <si>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</si>
  <si>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</si>
  <si>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</si>
  <si>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</si>
  <si>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</si>
  <si>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</si>
  <si>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</si>
  <si>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</si>
  <si>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</si>
  <si>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</si>
  <si>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</si>
  <si>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</si>
  <si>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</si>
  <si>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</si>
  <si>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</si>
  <si>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</si>
  <si>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</si>
  <si>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</si>
  <si>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</si>
  <si>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</si>
  <si>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</si>
  <si>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</si>
  <si>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</si>
  <si>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</si>
  <si>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</si>
  <si>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</si>
  <si>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</si>
  <si>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</si>
  <si>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</si>
  <si>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</si>
  <si>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</si>
  <si>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</si>
  <si>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</si>
  <si>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</si>
  <si>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</si>
  <si>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</si>
  <si>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</si>
  <si>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</si>
  <si>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</si>
  <si>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</si>
  <si>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</si>
  <si>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</si>
  <si>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</si>
  <si>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</si>
  <si>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</si>
  <si>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</si>
  <si>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</si>
  <si>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</si>
  <si>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</si>
  <si>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</si>
  <si>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</si>
  <si>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</si>
  <si>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</si>
  <si>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</si>
  <si>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</si>
  <si>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</si>
  <si>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</si>
  <si>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</si>
  <si>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</si>
  <si>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</si>
  <si>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</si>
  <si>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</si>
  <si>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</si>
  <si>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</si>
  <si>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</si>
  <si>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</si>
  <si>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</si>
  <si>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</si>
  <si>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</si>
  <si>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</si>
  <si>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____________________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</si>
  <si>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</si>
  <si>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</si>
  <si>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</si>
  <si>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</si>
  <si>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</si>
  <si>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</si>
  <si>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</si>
  <si>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</si>
  <si>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</si>
  <si>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</si>
  <si>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</si>
  <si>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</si>
  <si>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</si>
  <si>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</si>
  <si>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</si>
  <si>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</si>
  <si>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</si>
  <si>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</si>
  <si>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</si>
  <si>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</si>
  <si>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</si>
  <si>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</si>
  <si>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</si>
  <si>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</si>
  <si>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</si>
  <si>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</si>
  <si>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</si>
  <si>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</si>
  <si>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</si>
  <si>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</si>
  <si>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</si>
  <si>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</si>
  <si>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</si>
  <si>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</si>
  <si>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</si>
  <si>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</si>
  <si>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</si>
  <si>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</si>
  <si>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</si>
  <si>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</si>
  <si>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</si>
  <si>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</si>
  <si>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</si>
  <si>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</si>
  <si>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</si>
  <si>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</si>
  <si>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</si>
  <si>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</si>
  <si>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</si>
  <si>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</si>
  <si>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</si>
  <si>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r>
      <t xml:space="preserve">Функционирование законодательных (представительных) органов государственной власти и местного самоуправления                      
Руководство и управление в сфере установленных функций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0103-0020000-000</t>
    </r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</si>
  <si>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</si>
  <si>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</si>
  <si>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ОБЩЕГОСУДАРСТВЕННЫЕ ВОПРОСЫ
0100-0000000-000</t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</si>
  <si>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</si>
  <si>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Функционирование законодательных (представительных) органов государственной власти и местного самоуправления            
 Руководство и управление в сфере  установленных функций  
   0103-0020000-000</t>
  </si>
  <si>
    <t>В С Е Г О
0000-0000000-000</t>
  </si>
  <si>
    <t>В С Е Г О
  0000-0000000-000</t>
  </si>
  <si>
    <t>ОБЩЕГОСУДАРСТВЕННЫЕ ВОПРОСЫ                                                     
   0100-0000000-000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</si>
  <si>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</si>
  <si>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</si>
  <si>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</si>
  <si>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>ОБЩЕГОСУДАРСТВЕННЫЕ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ВОПРОСЫ 
</t>
    </r>
    <r>
      <rPr>
        <sz val="9"/>
        <rFont val="Times New Roman"/>
        <family val="1"/>
      </rPr>
      <t>0100-0000000-000</t>
    </r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</si>
  <si>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</si>
  <si>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</si>
  <si>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</si>
  <si>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</si>
  <si>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
 Руководство и управление в сфере установленных функций  
   </t>
    </r>
    <r>
      <rPr>
        <sz val="9"/>
        <rFont val="Times New Roman"/>
        <family val="1"/>
      </rPr>
      <t>0104-0020000-000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</si>
  <si>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</si>
  <si>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</si>
  <si>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</si>
  <si>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</si>
  <si>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</si>
  <si>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</si>
  <si>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</si>
  <si>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Обеспечение деятельности финансовых, налоговых и таможенных органов  и органов финансового (финансово-бюджетного) надзора
</t>
    </r>
    <r>
      <rPr>
        <b/>
        <sz val="10"/>
        <rFont val="Times New Roman"/>
        <family val="1"/>
      </rPr>
      <t xml:space="preserve">Руководство  и управление в сфере установленных функций 
</t>
    </r>
    <r>
      <rPr>
        <sz val="9"/>
        <rFont val="Times New Roman"/>
        <family val="1"/>
      </rPr>
      <t>0106-0020000-000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</si>
  <si>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</si>
  <si>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</si>
  <si>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t xml:space="preserve">Руководитель счетной палаты муниципального образования и его заместители 
 Выполнение функций органами местного самоуправления  
 </t>
    </r>
    <r>
      <rPr>
        <sz val="9"/>
        <rFont val="Times New Roman"/>
        <family val="1"/>
      </rPr>
      <t>0106-0022500-012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</si>
  <si>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</si>
  <si>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</si>
  <si>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r>
      <t xml:space="preserve">Другие вопросы в области национальной экономики
 Руководство и управление в сфере установленных функций 
 Центральный аппарат  
 Выполнение функций ораганами местного самоуправления </t>
    </r>
    <r>
      <rPr>
        <sz val="9"/>
        <rFont val="Times New Roman"/>
        <family val="1"/>
      </rPr>
      <t xml:space="preserve">
 0412-0020400-012</t>
    </r>
  </si>
  <si>
    <t>Другие вопросы в области образования  
Руководство и управление в сфере установленных функций 
Центральный аппарат  
Выполнение функций орагнов местного самоуправления  
 1105-0020400-012</t>
  </si>
  <si>
    <t>Другие вопросы в области средств массовой информации
Руководство и управление в сфере   установленных функций  
 Центральный аппарат     
 Выполнение функций органами местного самоуправления   
   1204-0020400-012</t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</si>
  <si>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
КСП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</si>
  <si>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Финансовый отдел </t>
    </r>
  </si>
  <si>
    <r>
      <t xml:space="preserve"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</t>
    </r>
    <r>
      <rPr>
        <sz val="9"/>
        <rFont val="Times New Roman"/>
        <family val="1"/>
      </rPr>
      <t>0505-0020400-012</t>
    </r>
  </si>
  <si>
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 0709-0020400-012            </t>
  </si>
  <si>
    <r>
      <t xml:space="preserve"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</t>
    </r>
    <r>
      <rPr>
        <sz val="9"/>
        <rFont val="Times New Roman"/>
        <family val="1"/>
      </rPr>
      <t>0804-0020400-012</t>
    </r>
  </si>
  <si>
    <r>
      <t xml:space="preserve"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</t>
    </r>
    <r>
      <rPr>
        <sz val="9"/>
        <rFont val="Times New Roman"/>
        <family val="1"/>
      </rPr>
      <t>1006-0020400-012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</si>
  <si>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</si>
  <si>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</si>
  <si>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</si>
  <si>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</si>
  <si>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Обеспечение деятельности финансовых, налоговых и таможенных органов  и органов финансового (финансово-бюджетного) надзора
Руководство  и управление в сфере установленных функций 
0106-0020000-000</t>
  </si>
  <si>
    <t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0505-0020400-012</t>
  </si>
  <si>
    <t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0804-0020400-012</t>
  </si>
  <si>
    <t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1006-0020400-012</t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</si>
  <si>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    </t>
    </r>
    <r>
      <rPr>
        <b/>
        <sz val="9"/>
        <rFont val="Times New Roman"/>
        <family val="1"/>
      </rPr>
      <t xml:space="preserve">      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</si>
  <si>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 xml:space="preserve">Финансовый отдел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</si>
  <si>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>КСП</t>
    </r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</si>
  <si>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</t>
    </r>
    <r>
      <rPr>
        <b/>
        <sz val="9"/>
        <rFont val="Times New Roman"/>
        <family val="1"/>
      </rPr>
      <t xml:space="preserve">           </t>
    </r>
  </si>
  <si>
    <t>Форма   14 МО, с.6</t>
  </si>
  <si>
    <t>Форма   14 МО, с. 7</t>
  </si>
  <si>
    <t>Форма 14 МО, с. 8</t>
  </si>
  <si>
    <t>Форма   14 МО, с.9</t>
  </si>
  <si>
    <t>Форма   14 МО, с. 10</t>
  </si>
  <si>
    <t>Форма   14 МО, с.11</t>
  </si>
  <si>
    <t>Форма 14 МО, с. 12</t>
  </si>
  <si>
    <t>Форма   14 МО, с.13</t>
  </si>
  <si>
    <t>Форма   14 МО, с.14</t>
  </si>
  <si>
    <t>Форма   14 МО, с. 15</t>
  </si>
  <si>
    <t>Форма 14 МО, с. 16</t>
  </si>
  <si>
    <t>Форма   14 МО, с.17</t>
  </si>
  <si>
    <t>Форма   14 МО, с. 18</t>
  </si>
  <si>
    <t>Форма   14 МО, с. 19</t>
  </si>
  <si>
    <t>Форма 14 МО, с.20</t>
  </si>
  <si>
    <t>Форма   14 МО, с.21</t>
  </si>
  <si>
    <t>Форма   14 МО, с.22</t>
  </si>
  <si>
    <t>Форма   14 МО, с. 23</t>
  </si>
  <si>
    <t>Форма 14 МО, с. 24</t>
  </si>
  <si>
    <t>Форма   14 МО, с.25</t>
  </si>
  <si>
    <t>Форма   14 МО, с. 26</t>
  </si>
  <si>
    <t>Форма   14 МО, с. 27</t>
  </si>
  <si>
    <t>Форма 14 МО, с. 28</t>
  </si>
  <si>
    <t>Злынковский муниципальный район</t>
  </si>
  <si>
    <t>Бюджет Злынковского муниципального района Брянской области</t>
  </si>
  <si>
    <t>_____О.Б.Брикса_____</t>
  </si>
  <si>
    <r>
      <t>Исполнитель</t>
    </r>
    <r>
      <rPr>
        <b/>
        <sz val="10"/>
        <rFont val="Times New Roman"/>
        <family val="1"/>
      </rPr>
      <t xml:space="preserve">                 начальник отдела бюджетного планирования</t>
    </r>
  </si>
  <si>
    <t>_С.В.Дятлова_______</t>
  </si>
  <si>
    <t>Т.Н. Коноваленко</t>
  </si>
  <si>
    <t>на 1  октября 2022  г.</t>
  </si>
  <si>
    <t>"____06____" ________октября______  20_22____ г.».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</si>
</sst>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\-0;;@"/>
    <numFmt numFmtId="165" formatCode="0.00;\-0.00;;@"/>
    <numFmt numFmtId="166" formatCode="0.00_ ;\-0.0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medium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3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9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49" fontId="13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 horizontal="left" vertical="top"/>
    </xf>
    <xf numFmtId="0" fontId="13" fillId="0" borderId="27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0" fontId="21" fillId="0" borderId="34" xfId="0" applyFont="1" applyBorder="1" applyAlignment="1">
      <alignment/>
    </xf>
    <xf numFmtId="49" fontId="21" fillId="0" borderId="35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left" vertical="top"/>
    </xf>
    <xf numFmtId="49" fontId="14" fillId="0" borderId="37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wrapText="1"/>
    </xf>
    <xf numFmtId="0" fontId="13" fillId="0" borderId="17" xfId="0" applyFont="1" applyBorder="1" applyAlignment="1">
      <alignment horizontal="left" wrapText="1" indent="2"/>
    </xf>
    <xf numFmtId="0" fontId="21" fillId="0" borderId="18" xfId="0" applyFont="1" applyBorder="1" applyAlignment="1">
      <alignment horizontal="left" wrapText="1" indent="6"/>
    </xf>
    <xf numFmtId="0" fontId="21" fillId="0" borderId="38" xfId="0" applyFont="1" applyBorder="1" applyAlignment="1">
      <alignment horizontal="left" wrapText="1" indent="6"/>
    </xf>
    <xf numFmtId="0" fontId="23" fillId="0" borderId="18" xfId="0" applyFont="1" applyBorder="1" applyAlignment="1">
      <alignment horizontal="left" wrapText="1" indent="10"/>
    </xf>
    <xf numFmtId="0" fontId="19" fillId="0" borderId="18" xfId="0" applyFont="1" applyBorder="1" applyAlignment="1">
      <alignment horizontal="left" wrapText="1" indent="8"/>
    </xf>
    <xf numFmtId="0" fontId="14" fillId="0" borderId="19" xfId="0" applyFont="1" applyFill="1" applyBorder="1" applyAlignment="1">
      <alignment horizontal="left" wrapText="1" indent="2"/>
    </xf>
    <xf numFmtId="0" fontId="13" fillId="0" borderId="3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0" fontId="13" fillId="0" borderId="41" xfId="0" applyFont="1" applyBorder="1" applyAlignment="1">
      <alignment/>
    </xf>
    <xf numFmtId="49" fontId="13" fillId="0" borderId="42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2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23" fillId="0" borderId="38" xfId="0" applyFont="1" applyBorder="1" applyAlignment="1">
      <alignment horizontal="left" wrapText="1" indent="10"/>
    </xf>
    <xf numFmtId="49" fontId="23" fillId="0" borderId="3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8" fillId="0" borderId="45" xfId="0" applyFont="1" applyFill="1" applyBorder="1" applyAlignment="1">
      <alignment horizontal="left" vertical="justify" wrapText="1"/>
    </xf>
    <xf numFmtId="49" fontId="3" fillId="0" borderId="48" xfId="0" applyNumberFormat="1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left" wrapText="1" indent="6"/>
    </xf>
    <xf numFmtId="0" fontId="8" fillId="0" borderId="17" xfId="0" applyFont="1" applyBorder="1" applyAlignment="1">
      <alignment horizontal="left" wrapText="1" indent="10"/>
    </xf>
    <xf numFmtId="0" fontId="8" fillId="0" borderId="54" xfId="0" applyFont="1" applyBorder="1" applyAlignment="1">
      <alignment horizontal="left" wrapText="1" indent="10"/>
    </xf>
    <xf numFmtId="0" fontId="3" fillId="0" borderId="17" xfId="0" applyFont="1" applyBorder="1" applyAlignment="1">
      <alignment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46" xfId="0" applyFont="1" applyBorder="1" applyAlignment="1">
      <alignment horizontal="left" wrapText="1" indent="6"/>
    </xf>
    <xf numFmtId="0" fontId="8" fillId="0" borderId="56" xfId="0" applyFont="1" applyBorder="1" applyAlignment="1">
      <alignment horizontal="left" wrapText="1" indent="10"/>
    </xf>
    <xf numFmtId="0" fontId="3" fillId="0" borderId="48" xfId="0" applyFont="1" applyFill="1" applyBorder="1" applyAlignment="1">
      <alignment horizontal="left" vertical="top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6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4" fontId="20" fillId="0" borderId="40" xfId="0" applyNumberFormat="1" applyFont="1" applyFill="1" applyBorder="1" applyAlignment="1">
      <alignment horizontal="center"/>
    </xf>
    <xf numFmtId="164" fontId="20" fillId="0" borderId="63" xfId="0" applyNumberFormat="1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49" fontId="13" fillId="0" borderId="40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65" fontId="20" fillId="0" borderId="40" xfId="0" applyNumberFormat="1" applyFont="1" applyFill="1" applyBorder="1" applyAlignment="1">
      <alignment horizontal="center"/>
    </xf>
    <xf numFmtId="165" fontId="20" fillId="0" borderId="62" xfId="0" applyNumberFormat="1" applyFont="1" applyFill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9" fillId="0" borderId="68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20" fillId="0" borderId="63" xfId="0" applyNumberFormat="1" applyFont="1" applyFill="1" applyBorder="1" applyAlignment="1" applyProtection="1">
      <alignment horizontal="center"/>
      <protection locked="0"/>
    </xf>
    <xf numFmtId="164" fontId="20" fillId="0" borderId="40" xfId="0" applyNumberFormat="1" applyFont="1" applyFill="1" applyBorder="1" applyAlignment="1" applyProtection="1">
      <alignment horizontal="center"/>
      <protection locked="0"/>
    </xf>
    <xf numFmtId="164" fontId="20" fillId="0" borderId="26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vertical="center"/>
      <protection locked="0"/>
    </xf>
    <xf numFmtId="165" fontId="20" fillId="0" borderId="40" xfId="0" applyNumberFormat="1" applyFont="1" applyFill="1" applyBorder="1" applyAlignment="1" applyProtection="1">
      <alignment horizontal="center"/>
      <protection locked="0"/>
    </xf>
    <xf numFmtId="165" fontId="20" fillId="0" borderId="62" xfId="0" applyNumberFormat="1" applyFont="1" applyFill="1" applyBorder="1" applyAlignment="1" applyProtection="1">
      <alignment horizontal="center"/>
      <protection locked="0"/>
    </xf>
    <xf numFmtId="165" fontId="20" fillId="0" borderId="40" xfId="0" applyNumberFormat="1" applyFont="1" applyFill="1" applyBorder="1" applyAlignment="1" applyProtection="1">
      <alignment horizontal="center"/>
      <protection/>
    </xf>
    <xf numFmtId="165" fontId="20" fillId="0" borderId="62" xfId="0" applyNumberFormat="1" applyFont="1" applyFill="1" applyBorder="1" applyAlignment="1" applyProtection="1">
      <alignment horizontal="center"/>
      <protection/>
    </xf>
    <xf numFmtId="164" fontId="20" fillId="0" borderId="6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/>
      <protection/>
    </xf>
    <xf numFmtId="164" fontId="20" fillId="0" borderId="40" xfId="0" applyNumberFormat="1" applyFont="1" applyFill="1" applyBorder="1" applyAlignment="1" applyProtection="1">
      <alignment horizontal="center"/>
      <protection/>
    </xf>
    <xf numFmtId="49" fontId="13" fillId="0" borderId="40" xfId="0" applyNumberFormat="1" applyFont="1" applyFill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/>
      <protection/>
    </xf>
    <xf numFmtId="49" fontId="13" fillId="0" borderId="42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 vertical="top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left" vertical="top"/>
      <protection/>
    </xf>
    <xf numFmtId="0" fontId="13" fillId="0" borderId="24" xfId="0" applyFont="1" applyBorder="1" applyAlignment="1" applyProtection="1">
      <alignment horizontal="left" vertical="top"/>
      <protection/>
    </xf>
    <xf numFmtId="0" fontId="13" fillId="0" borderId="44" xfId="0" applyFont="1" applyFill="1" applyBorder="1" applyAlignment="1" applyProtection="1">
      <alignment horizontal="center"/>
      <protection/>
    </xf>
    <xf numFmtId="164" fontId="20" fillId="0" borderId="26" xfId="0" applyNumberFormat="1" applyFont="1" applyFill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64" fontId="20" fillId="0" borderId="22" xfId="0" applyNumberFormat="1" applyFont="1" applyFill="1" applyBorder="1" applyAlignment="1">
      <alignment horizontal="center" vertical="center"/>
    </xf>
    <xf numFmtId="164" fontId="20" fillId="0" borderId="45" xfId="0" applyNumberFormat="1" applyFont="1" applyFill="1" applyBorder="1" applyAlignment="1" applyProtection="1">
      <alignment horizontal="center" vertical="center"/>
      <protection/>
    </xf>
    <xf numFmtId="164" fontId="20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64" fontId="20" fillId="0" borderId="24" xfId="0" applyNumberFormat="1" applyFont="1" applyFill="1" applyBorder="1" applyAlignment="1">
      <alignment horizontal="center"/>
    </xf>
    <xf numFmtId="164" fontId="20" fillId="0" borderId="60" xfId="0" applyNumberFormat="1" applyFont="1" applyFill="1" applyBorder="1" applyAlignment="1">
      <alignment horizontal="center"/>
    </xf>
    <xf numFmtId="164" fontId="20" fillId="0" borderId="63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Border="1" applyAlignment="1" applyProtection="1">
      <alignment/>
      <protection/>
    </xf>
    <xf numFmtId="164" fontId="20" fillId="0" borderId="24" xfId="0" applyNumberFormat="1" applyFont="1" applyFill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top"/>
      <protection/>
    </xf>
    <xf numFmtId="3" fontId="26" fillId="0" borderId="13" xfId="0" applyNumberFormat="1" applyFont="1" applyBorder="1" applyAlignment="1">
      <alignment/>
    </xf>
    <xf numFmtId="165" fontId="20" fillId="0" borderId="42" xfId="0" applyNumberFormat="1" applyFont="1" applyFill="1" applyBorder="1" applyAlignment="1">
      <alignment horizontal="center"/>
    </xf>
    <xf numFmtId="165" fontId="20" fillId="0" borderId="69" xfId="0" applyNumberFormat="1" applyFont="1" applyFill="1" applyBorder="1" applyAlignment="1">
      <alignment horizontal="center"/>
    </xf>
    <xf numFmtId="165" fontId="20" fillId="0" borderId="44" xfId="0" applyNumberFormat="1" applyFont="1" applyFill="1" applyBorder="1" applyAlignment="1">
      <alignment horizontal="center"/>
    </xf>
    <xf numFmtId="165" fontId="20" fillId="0" borderId="25" xfId="0" applyNumberFormat="1" applyFont="1" applyFill="1" applyBorder="1" applyAlignment="1">
      <alignment horizontal="center"/>
    </xf>
    <xf numFmtId="165" fontId="20" fillId="0" borderId="41" xfId="0" applyNumberFormat="1" applyFont="1" applyFill="1" applyBorder="1" applyAlignment="1">
      <alignment horizontal="center"/>
    </xf>
    <xf numFmtId="165" fontId="20" fillId="0" borderId="70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46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 vertical="top"/>
      <protection locked="0"/>
    </xf>
    <xf numFmtId="0" fontId="2" fillId="0" borderId="60" xfId="0" applyFont="1" applyBorder="1" applyAlignment="1" applyProtection="1">
      <alignment horizontal="center"/>
      <protection locked="0"/>
    </xf>
    <xf numFmtId="165" fontId="20" fillId="0" borderId="41" xfId="0" applyNumberFormat="1" applyFont="1" applyFill="1" applyBorder="1" applyAlignment="1" applyProtection="1">
      <alignment horizontal="center"/>
      <protection/>
    </xf>
    <xf numFmtId="165" fontId="20" fillId="0" borderId="70" xfId="0" applyNumberFormat="1" applyFont="1" applyFill="1" applyBorder="1" applyAlignment="1" applyProtection="1">
      <alignment horizontal="center"/>
      <protection/>
    </xf>
    <xf numFmtId="164" fontId="20" fillId="0" borderId="23" xfId="0" applyNumberFormat="1" applyFont="1" applyFill="1" applyBorder="1" applyAlignment="1" applyProtection="1">
      <alignment horizontal="center"/>
      <protection/>
    </xf>
    <xf numFmtId="165" fontId="20" fillId="0" borderId="42" xfId="0" applyNumberFormat="1" applyFont="1" applyFill="1" applyBorder="1" applyAlignment="1" applyProtection="1">
      <alignment horizontal="center"/>
      <protection/>
    </xf>
    <xf numFmtId="165" fontId="20" fillId="0" borderId="69" xfId="0" applyNumberFormat="1" applyFont="1" applyFill="1" applyBorder="1" applyAlignment="1" applyProtection="1">
      <alignment horizontal="center"/>
      <protection/>
    </xf>
    <xf numFmtId="165" fontId="20" fillId="0" borderId="44" xfId="0" applyNumberFormat="1" applyFont="1" applyFill="1" applyBorder="1" applyAlignment="1" applyProtection="1">
      <alignment horizontal="center"/>
      <protection/>
    </xf>
    <xf numFmtId="165" fontId="20" fillId="0" borderId="25" xfId="0" applyNumberFormat="1" applyFont="1" applyFill="1" applyBorder="1" applyAlignment="1" applyProtection="1">
      <alignment horizontal="center"/>
      <protection/>
    </xf>
    <xf numFmtId="164" fontId="20" fillId="0" borderId="14" xfId="0" applyNumberFormat="1" applyFont="1" applyFill="1" applyBorder="1" applyAlignment="1" applyProtection="1">
      <alignment horizontal="center" vertical="center"/>
      <protection/>
    </xf>
    <xf numFmtId="164" fontId="20" fillId="0" borderId="17" xfId="0" applyNumberFormat="1" applyFont="1" applyFill="1" applyBorder="1" applyAlignment="1" applyProtection="1">
      <alignment horizontal="center" vertical="center"/>
      <protection/>
    </xf>
    <xf numFmtId="164" fontId="20" fillId="0" borderId="10" xfId="0" applyNumberFormat="1" applyFont="1" applyFill="1" applyBorder="1" applyAlignment="1" applyProtection="1">
      <alignment horizontal="center" vertical="center"/>
      <protection/>
    </xf>
    <xf numFmtId="164" fontId="20" fillId="0" borderId="18" xfId="0" applyNumberFormat="1" applyFont="1" applyFill="1" applyBorder="1" applyAlignment="1" applyProtection="1">
      <alignment horizontal="center" vertical="center"/>
      <protection/>
    </xf>
    <xf numFmtId="164" fontId="20" fillId="0" borderId="71" xfId="0" applyNumberFormat="1" applyFont="1" applyFill="1" applyBorder="1" applyAlignment="1" applyProtection="1">
      <alignment horizontal="center" vertical="center"/>
      <protection/>
    </xf>
    <xf numFmtId="164" fontId="2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/>
    </xf>
    <xf numFmtId="164" fontId="2" fillId="0" borderId="56" xfId="0" applyNumberFormat="1" applyFont="1" applyBorder="1" applyAlignment="1" applyProtection="1">
      <alignment horizontal="center"/>
      <protection/>
    </xf>
    <xf numFmtId="164" fontId="26" fillId="0" borderId="17" xfId="0" applyNumberFormat="1" applyFont="1" applyBorder="1" applyAlignment="1" applyProtection="1">
      <alignment horizontal="center"/>
      <protection/>
    </xf>
    <xf numFmtId="164" fontId="26" fillId="0" borderId="18" xfId="0" applyNumberFormat="1" applyFont="1" applyBorder="1" applyAlignment="1" applyProtection="1">
      <alignment horizontal="center"/>
      <protection/>
    </xf>
    <xf numFmtId="164" fontId="26" fillId="0" borderId="19" xfId="0" applyNumberFormat="1" applyFont="1" applyBorder="1" applyAlignment="1" applyProtection="1">
      <alignment horizontal="center"/>
      <protection/>
    </xf>
    <xf numFmtId="164" fontId="20" fillId="0" borderId="18" xfId="0" applyNumberFormat="1" applyFont="1" applyFill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164" fontId="20" fillId="0" borderId="17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wrapText="1" indent="6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3" fontId="28" fillId="0" borderId="41" xfId="0" applyNumberFormat="1" applyFont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locked="0"/>
    </xf>
    <xf numFmtId="3" fontId="28" fillId="0" borderId="42" xfId="0" applyNumberFormat="1" applyFont="1" applyBorder="1" applyAlignment="1" applyProtection="1">
      <alignment horizontal="center" vertical="center"/>
      <protection locked="0"/>
    </xf>
    <xf numFmtId="3" fontId="28" fillId="0" borderId="24" xfId="0" applyNumberFormat="1" applyFont="1" applyBorder="1" applyAlignment="1" applyProtection="1">
      <alignment horizontal="center" vertical="center"/>
      <protection locked="0"/>
    </xf>
    <xf numFmtId="3" fontId="28" fillId="0" borderId="44" xfId="0" applyNumberFormat="1" applyFont="1" applyBorder="1" applyAlignment="1" applyProtection="1">
      <alignment horizontal="center" vertical="center"/>
      <protection locked="0"/>
    </xf>
    <xf numFmtId="3" fontId="28" fillId="0" borderId="26" xfId="0" applyNumberFormat="1" applyFont="1" applyBorder="1" applyAlignment="1" applyProtection="1">
      <alignment horizontal="center" vertical="center"/>
      <protection locked="0"/>
    </xf>
    <xf numFmtId="3" fontId="9" fillId="0" borderId="41" xfId="0" applyNumberFormat="1" applyFont="1" applyBorder="1" applyAlignment="1" applyProtection="1">
      <alignment horizontal="center" vertical="center"/>
      <protection locked="0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3" fontId="5" fillId="0" borderId="42" xfId="0" applyNumberFormat="1" applyFont="1" applyBorder="1" applyAlignment="1" applyProtection="1">
      <alignment horizontal="center" vertical="center"/>
      <protection locked="0"/>
    </xf>
    <xf numFmtId="3" fontId="9" fillId="0" borderId="42" xfId="0" applyNumberFormat="1" applyFont="1" applyBorder="1" applyAlignment="1" applyProtection="1">
      <alignment horizontal="center" vertical="center"/>
      <protection locked="0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9" fillId="0" borderId="26" xfId="0" applyNumberFormat="1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60" xfId="0" applyFont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4" xfId="0" applyFont="1" applyBorder="1" applyAlignment="1">
      <alignment horizontal="center" vertical="top"/>
    </xf>
    <xf numFmtId="0" fontId="26" fillId="0" borderId="24" xfId="0" applyFont="1" applyBorder="1" applyAlignment="1" applyProtection="1">
      <alignment horizontal="center" vertical="top"/>
      <protection locked="0"/>
    </xf>
    <xf numFmtId="0" fontId="26" fillId="0" borderId="60" xfId="0" applyFont="1" applyBorder="1" applyAlignment="1" applyProtection="1">
      <alignment horizontal="center" vertical="top"/>
      <protection locked="0"/>
    </xf>
    <xf numFmtId="0" fontId="26" fillId="0" borderId="24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" fillId="0" borderId="41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61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top"/>
      <protection/>
    </xf>
    <xf numFmtId="0" fontId="2" fillId="0" borderId="60" xfId="0" applyFont="1" applyBorder="1" applyAlignment="1" applyProtection="1">
      <alignment horizontal="center"/>
      <protection/>
    </xf>
    <xf numFmtId="4" fontId="26" fillId="0" borderId="14" xfId="0" applyNumberFormat="1" applyFont="1" applyBorder="1" applyAlignment="1" applyProtection="1">
      <alignment horizontal="center"/>
      <protection locked="0"/>
    </xf>
    <xf numFmtId="4" fontId="26" fillId="0" borderId="70" xfId="0" applyNumberFormat="1" applyFont="1" applyBorder="1" applyAlignment="1" applyProtection="1">
      <alignment horizontal="center" vertical="top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4" fontId="26" fillId="0" borderId="69" xfId="0" applyNumberFormat="1" applyFont="1" applyBorder="1" applyAlignment="1" applyProtection="1">
      <alignment horizontal="center" vertical="top"/>
      <protection locked="0"/>
    </xf>
    <xf numFmtId="4" fontId="26" fillId="0" borderId="46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 vertical="top"/>
      <protection locked="0"/>
    </xf>
    <xf numFmtId="4" fontId="26" fillId="0" borderId="11" xfId="0" applyNumberFormat="1" applyFont="1" applyBorder="1" applyAlignment="1" applyProtection="1">
      <alignment horizontal="center"/>
      <protection locked="0"/>
    </xf>
    <xf numFmtId="4" fontId="26" fillId="0" borderId="61" xfId="0" applyNumberFormat="1" applyFont="1" applyBorder="1" applyAlignment="1" applyProtection="1">
      <alignment horizontal="center" vertical="top"/>
      <protection locked="0"/>
    </xf>
    <xf numFmtId="2" fontId="26" fillId="0" borderId="14" xfId="0" applyNumberFormat="1" applyFont="1" applyBorder="1" applyAlignment="1" applyProtection="1">
      <alignment horizontal="center"/>
      <protection locked="0"/>
    </xf>
    <xf numFmtId="3" fontId="26" fillId="0" borderId="23" xfId="0" applyNumberFormat="1" applyFont="1" applyBorder="1" applyAlignment="1" applyProtection="1">
      <alignment horizontal="center"/>
      <protection locked="0"/>
    </xf>
    <xf numFmtId="3" fontId="26" fillId="0" borderId="24" xfId="0" applyNumberFormat="1" applyFont="1" applyBorder="1" applyAlignment="1" applyProtection="1">
      <alignment horizontal="center"/>
      <protection locked="0"/>
    </xf>
    <xf numFmtId="3" fontId="26" fillId="0" borderId="13" xfId="0" applyNumberFormat="1" applyFont="1" applyBorder="1" applyAlignment="1" applyProtection="1">
      <alignment horizontal="center"/>
      <protection locked="0"/>
    </xf>
    <xf numFmtId="3" fontId="26" fillId="0" borderId="60" xfId="0" applyNumberFormat="1" applyFont="1" applyBorder="1" applyAlignment="1" applyProtection="1">
      <alignment horizontal="center"/>
      <protection locked="0"/>
    </xf>
    <xf numFmtId="2" fontId="26" fillId="0" borderId="10" xfId="0" applyNumberFormat="1" applyFont="1" applyBorder="1" applyAlignment="1" applyProtection="1">
      <alignment horizontal="center"/>
      <protection locked="0"/>
    </xf>
    <xf numFmtId="2" fontId="26" fillId="0" borderId="46" xfId="0" applyNumberFormat="1" applyFont="1" applyBorder="1" applyAlignment="1" applyProtection="1">
      <alignment horizontal="center"/>
      <protection locked="0"/>
    </xf>
    <xf numFmtId="2" fontId="26" fillId="0" borderId="11" xfId="0" applyNumberFormat="1" applyFont="1" applyBorder="1" applyAlignment="1" applyProtection="1">
      <alignment horizontal="center"/>
      <protection locked="0"/>
    </xf>
    <xf numFmtId="2" fontId="26" fillId="0" borderId="70" xfId="0" applyNumberFormat="1" applyFont="1" applyBorder="1" applyAlignment="1" applyProtection="1">
      <alignment horizontal="center"/>
      <protection locked="0"/>
    </xf>
    <xf numFmtId="2" fontId="26" fillId="0" borderId="69" xfId="0" applyNumberFormat="1" applyFont="1" applyBorder="1" applyAlignment="1" applyProtection="1">
      <alignment horizontal="center"/>
      <protection locked="0"/>
    </xf>
    <xf numFmtId="2" fontId="26" fillId="0" borderId="12" xfId="0" applyNumberFormat="1" applyFont="1" applyBorder="1" applyAlignment="1" applyProtection="1">
      <alignment horizontal="center"/>
      <protection locked="0"/>
    </xf>
    <xf numFmtId="2" fontId="26" fillId="0" borderId="61" xfId="0" applyNumberFormat="1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4" fontId="26" fillId="0" borderId="70" xfId="0" applyNumberFormat="1" applyFont="1" applyBorder="1" applyAlignment="1" applyProtection="1">
      <alignment horizontal="center"/>
      <protection locked="0"/>
    </xf>
    <xf numFmtId="4" fontId="26" fillId="0" borderId="6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61" xfId="0" applyNumberFormat="1" applyFont="1" applyBorder="1" applyAlignment="1" applyProtection="1">
      <alignment horizontal="center"/>
      <protection locked="0"/>
    </xf>
    <xf numFmtId="165" fontId="26" fillId="0" borderId="41" xfId="0" applyNumberFormat="1" applyFont="1" applyFill="1" applyBorder="1" applyAlignment="1">
      <alignment horizontal="center"/>
    </xf>
    <xf numFmtId="165" fontId="26" fillId="0" borderId="70" xfId="0" applyNumberFormat="1" applyFont="1" applyFill="1" applyBorder="1" applyAlignment="1">
      <alignment horizontal="center"/>
    </xf>
    <xf numFmtId="164" fontId="26" fillId="0" borderId="23" xfId="0" applyNumberFormat="1" applyFont="1" applyFill="1" applyBorder="1" applyAlignment="1">
      <alignment horizontal="center"/>
    </xf>
    <xf numFmtId="165" fontId="26" fillId="0" borderId="42" xfId="0" applyNumberFormat="1" applyFont="1" applyFill="1" applyBorder="1" applyAlignment="1">
      <alignment horizontal="center"/>
    </xf>
    <xf numFmtId="165" fontId="26" fillId="0" borderId="69" xfId="0" applyNumberFormat="1" applyFont="1" applyFill="1" applyBorder="1" applyAlignment="1">
      <alignment horizontal="center"/>
    </xf>
    <xf numFmtId="164" fontId="26" fillId="0" borderId="24" xfId="0" applyNumberFormat="1" applyFont="1" applyFill="1" applyBorder="1" applyAlignment="1">
      <alignment horizontal="center"/>
    </xf>
    <xf numFmtId="165" fontId="26" fillId="0" borderId="44" xfId="0" applyNumberFormat="1" applyFont="1" applyFill="1" applyBorder="1" applyAlignment="1">
      <alignment horizontal="center"/>
    </xf>
    <xf numFmtId="165" fontId="26" fillId="0" borderId="25" xfId="0" applyNumberFormat="1" applyFont="1" applyFill="1" applyBorder="1" applyAlignment="1">
      <alignment horizontal="center"/>
    </xf>
    <xf numFmtId="164" fontId="26" fillId="0" borderId="26" xfId="0" applyNumberFormat="1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164" fontId="20" fillId="0" borderId="72" xfId="0" applyNumberFormat="1" applyFont="1" applyBorder="1" applyAlignment="1">
      <alignment horizontal="center"/>
    </xf>
    <xf numFmtId="164" fontId="20" fillId="0" borderId="73" xfId="0" applyNumberFormat="1" applyFont="1" applyBorder="1" applyAlignment="1">
      <alignment horizontal="center"/>
    </xf>
    <xf numFmtId="164" fontId="20" fillId="0" borderId="41" xfId="0" applyNumberFormat="1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0" fillId="0" borderId="42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0" fillId="0" borderId="52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164" fontId="20" fillId="0" borderId="44" xfId="0" applyNumberFormat="1" applyFont="1" applyBorder="1" applyAlignment="1">
      <alignment horizontal="center"/>
    </xf>
    <xf numFmtId="164" fontId="20" fillId="0" borderId="26" xfId="0" applyNumberFormat="1" applyFont="1" applyBorder="1" applyAlignment="1">
      <alignment horizontal="center"/>
    </xf>
    <xf numFmtId="3" fontId="26" fillId="0" borderId="41" xfId="0" applyNumberFormat="1" applyFont="1" applyBorder="1" applyAlignment="1" applyProtection="1">
      <alignment horizontal="center"/>
      <protection locked="0"/>
    </xf>
    <xf numFmtId="3" fontId="26" fillId="0" borderId="42" xfId="0" applyNumberFormat="1" applyFont="1" applyBorder="1" applyAlignment="1" applyProtection="1">
      <alignment horizontal="center"/>
      <protection locked="0"/>
    </xf>
    <xf numFmtId="3" fontId="26" fillId="0" borderId="41" xfId="0" applyNumberFormat="1" applyFont="1" applyBorder="1" applyAlignment="1" applyProtection="1">
      <alignment horizontal="center" vertical="center"/>
      <protection locked="0"/>
    </xf>
    <xf numFmtId="3" fontId="26" fillId="0" borderId="23" xfId="0" applyNumberFormat="1" applyFont="1" applyBorder="1" applyAlignment="1" applyProtection="1">
      <alignment horizontal="center" vertical="center"/>
      <protection locked="0"/>
    </xf>
    <xf numFmtId="3" fontId="26" fillId="0" borderId="42" xfId="0" applyNumberFormat="1" applyFont="1" applyBorder="1" applyAlignment="1" applyProtection="1">
      <alignment horizontal="center" vertical="center"/>
      <protection locked="0"/>
    </xf>
    <xf numFmtId="3" fontId="26" fillId="0" borderId="24" xfId="0" applyNumberFormat="1" applyFont="1" applyBorder="1" applyAlignment="1" applyProtection="1">
      <alignment horizontal="center" vertical="center"/>
      <protection locked="0"/>
    </xf>
    <xf numFmtId="3" fontId="29" fillId="0" borderId="41" xfId="0" applyNumberFormat="1" applyFont="1" applyBorder="1" applyAlignment="1" applyProtection="1">
      <alignment horizontal="center"/>
      <protection locked="0"/>
    </xf>
    <xf numFmtId="3" fontId="29" fillId="0" borderId="23" xfId="0" applyNumberFormat="1" applyFont="1" applyBorder="1" applyAlignment="1" applyProtection="1">
      <alignment horizontal="center"/>
      <protection locked="0"/>
    </xf>
    <xf numFmtId="3" fontId="29" fillId="0" borderId="42" xfId="0" applyNumberFormat="1" applyFont="1" applyBorder="1" applyAlignment="1" applyProtection="1">
      <alignment horizontal="center"/>
      <protection locked="0"/>
    </xf>
    <xf numFmtId="3" fontId="29" fillId="0" borderId="24" xfId="0" applyNumberFormat="1" applyFont="1" applyBorder="1" applyAlignment="1" applyProtection="1">
      <alignment horizontal="center"/>
      <protection locked="0"/>
    </xf>
    <xf numFmtId="164" fontId="20" fillId="0" borderId="72" xfId="0" applyNumberFormat="1" applyFont="1" applyBorder="1" applyAlignment="1">
      <alignment/>
    </xf>
    <xf numFmtId="164" fontId="20" fillId="0" borderId="74" xfId="0" applyNumberFormat="1" applyFont="1" applyBorder="1" applyAlignment="1">
      <alignment/>
    </xf>
    <xf numFmtId="164" fontId="20" fillId="0" borderId="41" xfId="0" applyNumberFormat="1" applyFont="1" applyBorder="1" applyAlignment="1">
      <alignment/>
    </xf>
    <xf numFmtId="164" fontId="20" fillId="0" borderId="34" xfId="0" applyNumberFormat="1" applyFont="1" applyBorder="1" applyAlignment="1">
      <alignment/>
    </xf>
    <xf numFmtId="164" fontId="20" fillId="0" borderId="52" xfId="0" applyNumberFormat="1" applyFont="1" applyBorder="1" applyAlignment="1">
      <alignment/>
    </xf>
    <xf numFmtId="164" fontId="20" fillId="0" borderId="75" xfId="0" applyNumberFormat="1" applyFont="1" applyBorder="1" applyAlignment="1">
      <alignment/>
    </xf>
    <xf numFmtId="3" fontId="26" fillId="0" borderId="44" xfId="0" applyNumberFormat="1" applyFont="1" applyBorder="1" applyAlignment="1" applyProtection="1">
      <alignment horizontal="center" vertical="center"/>
      <protection locked="0"/>
    </xf>
    <xf numFmtId="3" fontId="26" fillId="0" borderId="26" xfId="0" applyNumberFormat="1" applyFont="1" applyBorder="1" applyAlignment="1" applyProtection="1">
      <alignment horizontal="center" vertical="center"/>
      <protection locked="0"/>
    </xf>
    <xf numFmtId="3" fontId="26" fillId="0" borderId="44" xfId="0" applyNumberFormat="1" applyFont="1" applyBorder="1" applyAlignment="1" applyProtection="1">
      <alignment horizontal="center"/>
      <protection locked="0"/>
    </xf>
    <xf numFmtId="3" fontId="26" fillId="0" borderId="26" xfId="0" applyNumberFormat="1" applyFont="1" applyBorder="1" applyAlignment="1" applyProtection="1">
      <alignment horizontal="center"/>
      <protection locked="0"/>
    </xf>
    <xf numFmtId="164" fontId="30" fillId="0" borderId="72" xfId="0" applyNumberFormat="1" applyFont="1" applyBorder="1" applyAlignment="1">
      <alignment horizontal="center"/>
    </xf>
    <xf numFmtId="164" fontId="30" fillId="0" borderId="76" xfId="0" applyNumberFormat="1" applyFont="1" applyBorder="1" applyAlignment="1">
      <alignment horizontal="center"/>
    </xf>
    <xf numFmtId="164" fontId="30" fillId="0" borderId="41" xfId="0" applyNumberFormat="1" applyFont="1" applyBorder="1" applyAlignment="1">
      <alignment horizontal="center"/>
    </xf>
    <xf numFmtId="164" fontId="30" fillId="0" borderId="70" xfId="0" applyNumberFormat="1" applyFont="1" applyBorder="1" applyAlignment="1">
      <alignment horizontal="center"/>
    </xf>
    <xf numFmtId="164" fontId="30" fillId="0" borderId="52" xfId="0" applyNumberFormat="1" applyFont="1" applyBorder="1" applyAlignment="1">
      <alignment horizontal="center"/>
    </xf>
    <xf numFmtId="164" fontId="30" fillId="0" borderId="67" xfId="0" applyNumberFormat="1" applyFont="1" applyBorder="1" applyAlignment="1">
      <alignment horizontal="center"/>
    </xf>
    <xf numFmtId="164" fontId="20" fillId="0" borderId="72" xfId="0" applyNumberFormat="1" applyFont="1" applyBorder="1" applyAlignment="1">
      <alignment horizontal="center" vertical="center"/>
    </xf>
    <xf numFmtId="164" fontId="20" fillId="0" borderId="73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164" fontId="20" fillId="0" borderId="52" xfId="0" applyNumberFormat="1" applyFont="1" applyBorder="1" applyAlignment="1">
      <alignment horizontal="center" vertical="center"/>
    </xf>
    <xf numFmtId="164" fontId="20" fillId="0" borderId="53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 applyProtection="1">
      <alignment horizontal="center" vertical="center"/>
      <protection locked="0"/>
    </xf>
    <xf numFmtId="3" fontId="26" fillId="0" borderId="30" xfId="0" applyNumberFormat="1" applyFont="1" applyBorder="1" applyAlignment="1" applyProtection="1">
      <alignment horizontal="center" vertical="center"/>
      <protection locked="0"/>
    </xf>
    <xf numFmtId="3" fontId="26" fillId="0" borderId="27" xfId="0" applyNumberFormat="1" applyFont="1" applyBorder="1" applyAlignment="1" applyProtection="1">
      <alignment horizontal="center" vertical="center"/>
      <protection locked="0"/>
    </xf>
    <xf numFmtId="3" fontId="29" fillId="0" borderId="26" xfId="0" applyNumberFormat="1" applyFont="1" applyBorder="1" applyAlignment="1" applyProtection="1">
      <alignment horizontal="center"/>
      <protection locked="0"/>
    </xf>
    <xf numFmtId="0" fontId="8" fillId="0" borderId="7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left"/>
      <protection locked="0"/>
    </xf>
    <xf numFmtId="0" fontId="13" fillId="0" borderId="76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8" fillId="0" borderId="7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14" fillId="0" borderId="0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7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8" fillId="0" borderId="16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51"/>
  <sheetViews>
    <sheetView tabSelected="1" zoomScale="70" zoomScaleNormal="70" zoomScalePageLayoutView="0" workbookViewId="0" topLeftCell="A25">
      <selection activeCell="A6" sqref="A6:G6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5.00390625" style="6" customWidth="1"/>
    <col min="6" max="6" width="24.875" style="6" customWidth="1"/>
    <col min="7" max="7" width="27.25390625" style="6" customWidth="1"/>
    <col min="8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7"/>
      <c r="F1" s="7"/>
      <c r="G1" s="46"/>
      <c r="H1" s="65"/>
      <c r="I1" s="60"/>
      <c r="J1" s="42"/>
      <c r="K1" s="42"/>
    </row>
    <row r="2" spans="1:11" ht="21" customHeight="1">
      <c r="A2" s="496" t="s">
        <v>149</v>
      </c>
      <c r="B2" s="496"/>
      <c r="C2" s="496"/>
      <c r="D2" s="496"/>
      <c r="E2" s="496"/>
      <c r="F2" s="496"/>
      <c r="G2" s="496"/>
      <c r="I2" s="62"/>
      <c r="J2" s="62"/>
      <c r="K2" s="61"/>
    </row>
    <row r="3" spans="1:11" ht="41.25" customHeight="1" thickBot="1">
      <c r="A3" s="500" t="s">
        <v>86</v>
      </c>
      <c r="B3" s="500"/>
      <c r="C3" s="500"/>
      <c r="D3" s="500"/>
      <c r="E3" s="500"/>
      <c r="F3" s="500"/>
      <c r="G3" s="500"/>
      <c r="I3" s="66"/>
      <c r="J3" s="100" t="s">
        <v>29</v>
      </c>
      <c r="K3" s="44"/>
    </row>
    <row r="4" spans="1:10" ht="15.75" customHeight="1">
      <c r="A4" s="508"/>
      <c r="B4" s="508"/>
      <c r="C4" s="508"/>
      <c r="D4" s="508"/>
      <c r="E4" s="508"/>
      <c r="F4" s="508"/>
      <c r="G4" s="508"/>
      <c r="H4" s="38"/>
      <c r="I4" s="48" t="s">
        <v>102</v>
      </c>
      <c r="J4" s="43" t="s">
        <v>64</v>
      </c>
    </row>
    <row r="5" spans="1:10" ht="15.75" customHeight="1">
      <c r="A5" s="66"/>
      <c r="B5" s="66"/>
      <c r="C5" s="66"/>
      <c r="D5" s="66"/>
      <c r="E5" s="66"/>
      <c r="F5" s="66"/>
      <c r="G5" s="66"/>
      <c r="H5" s="38"/>
      <c r="I5" s="36" t="s">
        <v>94</v>
      </c>
      <c r="J5" s="67"/>
    </row>
    <row r="6" spans="1:10" ht="15" customHeight="1">
      <c r="A6" s="509" t="s">
        <v>229</v>
      </c>
      <c r="B6" s="509"/>
      <c r="C6" s="509"/>
      <c r="D6" s="509"/>
      <c r="E6" s="509"/>
      <c r="F6" s="509"/>
      <c r="G6" s="509"/>
      <c r="I6" s="36" t="s">
        <v>30</v>
      </c>
      <c r="J6" s="71"/>
    </row>
    <row r="7" spans="1:11" s="9" customFormat="1" ht="15" customHeight="1">
      <c r="A7" s="498" t="s">
        <v>95</v>
      </c>
      <c r="B7" s="498"/>
      <c r="C7" s="68"/>
      <c r="D7" s="68"/>
      <c r="E7" s="68"/>
      <c r="F7" s="68"/>
      <c r="G7" s="47"/>
      <c r="H7" s="63"/>
      <c r="I7" s="70" t="s">
        <v>46</v>
      </c>
      <c r="J7" s="71"/>
      <c r="K7" s="8"/>
    </row>
    <row r="8" spans="1:11" s="9" customFormat="1" ht="18" customHeight="1">
      <c r="A8" s="498" t="s">
        <v>92</v>
      </c>
      <c r="B8" s="498"/>
      <c r="C8" s="492" t="s">
        <v>223</v>
      </c>
      <c r="D8" s="492"/>
      <c r="E8" s="492"/>
      <c r="F8" s="492"/>
      <c r="G8" s="64"/>
      <c r="H8" s="64"/>
      <c r="I8" s="70" t="s">
        <v>47</v>
      </c>
      <c r="J8" s="71"/>
      <c r="K8" s="8"/>
    </row>
    <row r="9" spans="1:11" s="9" customFormat="1" ht="18" customHeight="1">
      <c r="A9" s="498" t="s">
        <v>88</v>
      </c>
      <c r="B9" s="499"/>
      <c r="C9" s="244" t="s">
        <v>224</v>
      </c>
      <c r="D9" s="244"/>
      <c r="E9" s="244"/>
      <c r="F9" s="244"/>
      <c r="G9" s="245"/>
      <c r="H9" s="245"/>
      <c r="I9" s="70" t="s">
        <v>77</v>
      </c>
      <c r="J9" s="71"/>
      <c r="K9" s="8"/>
    </row>
    <row r="10" spans="1:11" s="9" customFormat="1" ht="15" customHeight="1">
      <c r="A10" s="517" t="s">
        <v>70</v>
      </c>
      <c r="B10" s="517"/>
      <c r="C10" s="52"/>
      <c r="D10" s="52"/>
      <c r="E10" s="68"/>
      <c r="F10" s="68"/>
      <c r="G10" s="47"/>
      <c r="H10" s="47"/>
      <c r="I10" s="36"/>
      <c r="J10" s="67"/>
      <c r="K10" s="8"/>
    </row>
    <row r="11" spans="1:11" s="9" customFormat="1" ht="19.5" customHeight="1">
      <c r="A11" s="73" t="s">
        <v>85</v>
      </c>
      <c r="B11" s="504"/>
      <c r="C11" s="497"/>
      <c r="D11" s="74"/>
      <c r="E11" s="73"/>
      <c r="F11" s="73"/>
      <c r="G11" s="47"/>
      <c r="H11" s="47"/>
      <c r="I11" s="36" t="s">
        <v>28</v>
      </c>
      <c r="J11" s="71" t="s">
        <v>0</v>
      </c>
      <c r="K11" s="8"/>
    </row>
    <row r="12" spans="1:11" s="9" customFormat="1" ht="12" customHeight="1">
      <c r="A12" s="68" t="s">
        <v>75</v>
      </c>
      <c r="B12" s="497"/>
      <c r="C12" s="497"/>
      <c r="D12" s="73"/>
      <c r="E12" s="73"/>
      <c r="F12" s="73"/>
      <c r="G12" s="47"/>
      <c r="H12" s="47"/>
      <c r="I12" s="36" t="s">
        <v>28</v>
      </c>
      <c r="J12" s="71" t="s">
        <v>1</v>
      </c>
      <c r="K12" s="8"/>
    </row>
    <row r="13" spans="1:11" s="9" customFormat="1" ht="15" customHeight="1" thickBot="1">
      <c r="A13" s="68" t="s">
        <v>76</v>
      </c>
      <c r="B13" s="497"/>
      <c r="C13" s="497"/>
      <c r="D13" s="73"/>
      <c r="E13" s="73"/>
      <c r="F13" s="73"/>
      <c r="G13" s="47"/>
      <c r="H13" s="47"/>
      <c r="I13" s="36" t="s">
        <v>28</v>
      </c>
      <c r="J13" s="72" t="s">
        <v>27</v>
      </c>
      <c r="K13" s="8"/>
    </row>
    <row r="14" spans="1:10" ht="0.75" customHeight="1">
      <c r="A14" s="510"/>
      <c r="B14" s="510"/>
      <c r="C14" s="510"/>
      <c r="D14" s="510"/>
      <c r="E14" s="510"/>
      <c r="F14" s="510"/>
      <c r="G14" s="510"/>
      <c r="H14" s="510"/>
      <c r="I14" s="510"/>
      <c r="J14" s="510"/>
    </row>
    <row r="15" spans="1:10" ht="27" customHeight="1" thickBot="1">
      <c r="A15" s="511" t="s">
        <v>45</v>
      </c>
      <c r="B15" s="511"/>
      <c r="C15" s="511"/>
      <c r="D15" s="511"/>
      <c r="E15" s="511"/>
      <c r="F15" s="511"/>
      <c r="G15" s="511"/>
      <c r="H15" s="511"/>
      <c r="I15" s="511"/>
      <c r="J15" s="511"/>
    </row>
    <row r="16" spans="1:10" s="9" customFormat="1" ht="23.25" customHeight="1" thickBot="1">
      <c r="A16" s="501" t="s">
        <v>3</v>
      </c>
      <c r="B16" s="512" t="s">
        <v>2</v>
      </c>
      <c r="C16" s="488" t="s">
        <v>147</v>
      </c>
      <c r="D16" s="489"/>
      <c r="E16" s="493" t="s">
        <v>89</v>
      </c>
      <c r="F16" s="493"/>
      <c r="G16" s="494"/>
      <c r="H16" s="494"/>
      <c r="I16" s="494"/>
      <c r="J16" s="495"/>
    </row>
    <row r="17" spans="1:12" ht="77.25" customHeight="1">
      <c r="A17" s="502"/>
      <c r="B17" s="513"/>
      <c r="C17" s="490"/>
      <c r="D17" s="491"/>
      <c r="E17" s="515" t="s">
        <v>160</v>
      </c>
      <c r="F17" s="516"/>
      <c r="G17" s="505" t="s">
        <v>161</v>
      </c>
      <c r="H17" s="507"/>
      <c r="I17" s="505" t="s">
        <v>148</v>
      </c>
      <c r="J17" s="506"/>
      <c r="L17" s="37"/>
    </row>
    <row r="18" spans="1:10" ht="56.25" customHeight="1" thickBot="1">
      <c r="A18" s="503"/>
      <c r="B18" s="514"/>
      <c r="C18" s="95" t="s">
        <v>87</v>
      </c>
      <c r="D18" s="93" t="s">
        <v>48</v>
      </c>
      <c r="E18" s="93" t="s">
        <v>87</v>
      </c>
      <c r="F18" s="141" t="s">
        <v>90</v>
      </c>
      <c r="G18" s="132" t="s">
        <v>87</v>
      </c>
      <c r="H18" s="94" t="s">
        <v>48</v>
      </c>
      <c r="I18" s="132" t="s">
        <v>91</v>
      </c>
      <c r="J18" s="94" t="s">
        <v>48</v>
      </c>
    </row>
    <row r="19" spans="1:10" ht="18" customHeight="1" thickBot="1">
      <c r="A19" s="145">
        <v>1</v>
      </c>
      <c r="B19" s="146" t="s">
        <v>4</v>
      </c>
      <c r="C19" s="96" t="s">
        <v>5</v>
      </c>
      <c r="D19" s="92" t="s">
        <v>56</v>
      </c>
      <c r="E19" s="92" t="s">
        <v>57</v>
      </c>
      <c r="F19" s="142" t="s">
        <v>58</v>
      </c>
      <c r="G19" s="143" t="s">
        <v>59</v>
      </c>
      <c r="H19" s="144" t="s">
        <v>60</v>
      </c>
      <c r="I19" s="143" t="s">
        <v>61</v>
      </c>
      <c r="J19" s="144" t="s">
        <v>62</v>
      </c>
    </row>
    <row r="20" spans="1:10" s="26" customFormat="1" ht="31.5" customHeight="1" thickBot="1">
      <c r="A20" s="111" t="s">
        <v>81</v>
      </c>
      <c r="B20" s="102" t="s">
        <v>10</v>
      </c>
      <c r="C20" s="125" t="s">
        <v>6</v>
      </c>
      <c r="D20" s="209">
        <f>F20+'РАСХОДЫ 0106_0412'!H7+'РАСХОДЫ 0106_0412'!J7+'РАСХОДЫ 0505_1006'!D7+'РАСХОДЫ 0505_1006'!F7+'РАСХОДЫ 0505_1006'!H7+'РАСХОДЫ 0505_1006'!J7+'РАСХОДЫ 1105_1204'!D7+'РАСХОДЫ 1105_1204'!F7</f>
        <v>523127</v>
      </c>
      <c r="E20" s="101" t="s">
        <v>6</v>
      </c>
      <c r="F20" s="209">
        <f>H20+J20+'РАСХОДЫ 0103_0104'!J7+'РАСХОДЫ 0104_0106'!H7+'РАСХОДЫ 0106_0412'!F7</f>
        <v>523127</v>
      </c>
      <c r="G20" s="101" t="s">
        <v>6</v>
      </c>
      <c r="H20" s="293">
        <f>H22+H23</f>
        <v>0</v>
      </c>
      <c r="I20" s="125" t="s">
        <v>6</v>
      </c>
      <c r="J20" s="209">
        <f>'РАСХОДЫ 0103_0104'!D7+'РАСХОДЫ 0103_0104'!F7+'РАСХОДЫ 0103_0104'!H7</f>
        <v>0</v>
      </c>
    </row>
    <row r="21" spans="1:10" ht="18" customHeight="1">
      <c r="A21" s="112" t="s">
        <v>108</v>
      </c>
      <c r="B21" s="103"/>
      <c r="C21" s="97"/>
      <c r="D21" s="58"/>
      <c r="E21" s="97"/>
      <c r="F21" s="90"/>
      <c r="G21" s="97"/>
      <c r="H21" s="90"/>
      <c r="I21" s="97"/>
      <c r="J21" s="90"/>
    </row>
    <row r="22" spans="1:10" ht="24" customHeight="1">
      <c r="A22" s="113" t="s">
        <v>109</v>
      </c>
      <c r="B22" s="104" t="s">
        <v>23</v>
      </c>
      <c r="C22" s="118" t="s">
        <v>6</v>
      </c>
      <c r="D22" s="291">
        <f>F22+'РАСХОДЫ 0106_0412'!H9+'РАСХОДЫ 0106_0412'!J9+'РАСХОДЫ 0505_1006'!D9+'РАСХОДЫ 0505_1006'!F9+'РАСХОДЫ 0505_1006'!H9+'РАСХОДЫ 0505_1006'!J9+'РАСХОДЫ 1105_1204'!D9+'РАСХОДЫ 1105_1204'!F9</f>
        <v>0</v>
      </c>
      <c r="E22" s="118" t="s">
        <v>6</v>
      </c>
      <c r="F22" s="291">
        <f>H22+J22+'РАСХОДЫ 0103_0104'!J9+'РАСХОДЫ 0104_0106'!H9+'РАСХОДЫ 0106_0412'!F9</f>
        <v>0</v>
      </c>
      <c r="G22" s="118" t="s">
        <v>6</v>
      </c>
      <c r="H22" s="360"/>
      <c r="I22" s="118" t="s">
        <v>6</v>
      </c>
      <c r="J22" s="291">
        <f>'РАСХОДЫ 0103_0104'!D9+'РАСХОДЫ 0103_0104'!F9+'РАСХОДЫ 0103_0104'!H9</f>
        <v>0</v>
      </c>
    </row>
    <row r="23" spans="1:10" ht="27" customHeight="1" thickBot="1">
      <c r="A23" s="114" t="s">
        <v>110</v>
      </c>
      <c r="B23" s="105" t="s">
        <v>24</v>
      </c>
      <c r="C23" s="119" t="s">
        <v>6</v>
      </c>
      <c r="D23" s="220">
        <f>F23+'РАСХОДЫ 0106_0412'!H10+'РАСХОДЫ 0106_0412'!J10+'РАСХОДЫ 0505_1006'!D10+'РАСХОДЫ 0505_1006'!F10+'РАСХОДЫ 0505_1006'!H10+'РАСХОДЫ 0505_1006'!J10+'РАСХОДЫ 1105_1204'!D10+'РАСХОДЫ 1105_1204'!F10</f>
        <v>0</v>
      </c>
      <c r="E23" s="119" t="s">
        <v>6</v>
      </c>
      <c r="F23" s="292">
        <f>H23+J23+'РАСХОДЫ 0103_0104'!J10+'РАСХОДЫ 0104_0106'!H10+'РАСХОДЫ 0106_0412'!F10</f>
        <v>0</v>
      </c>
      <c r="G23" s="119" t="s">
        <v>6</v>
      </c>
      <c r="H23" s="361"/>
      <c r="I23" s="119" t="s">
        <v>6</v>
      </c>
      <c r="J23" s="292">
        <f>'РАСХОДЫ 0103_0104'!D10+'РАСХОДЫ 0103_0104'!F10+'РАСХОДЫ 0103_0104'!H10</f>
        <v>0</v>
      </c>
    </row>
    <row r="24" spans="1:10" s="26" customFormat="1" ht="50.25" customHeight="1" thickBot="1">
      <c r="A24" s="111" t="s">
        <v>105</v>
      </c>
      <c r="B24" s="102" t="s">
        <v>11</v>
      </c>
      <c r="C24" s="125" t="s">
        <v>6</v>
      </c>
      <c r="D24" s="209">
        <f>F24+'РАСХОДЫ 0106_0412'!H11+'РАСХОДЫ 0106_0412'!J11+'РАСХОДЫ 0505_1006'!D11+'РАСХОДЫ 0505_1006'!F11+'РАСХОДЫ 0505_1006'!H11+'РАСХОДЫ 0505_1006'!J11+'РАСХОДЫ 1105_1204'!D11+'РАСХОДЫ 1105_1204'!F11</f>
        <v>7741284</v>
      </c>
      <c r="E24" s="101" t="s">
        <v>6</v>
      </c>
      <c r="F24" s="209">
        <f>H24+J24+'РАСХОДЫ 0103_0104'!J11+'РАСХОДЫ 0104_0106'!H11+'РАСХОДЫ 0106_0412'!F11</f>
        <v>6628800</v>
      </c>
      <c r="G24" s="101" t="s">
        <v>6</v>
      </c>
      <c r="H24" s="250">
        <f>H26+H27+H29</f>
        <v>0</v>
      </c>
      <c r="I24" s="125" t="s">
        <v>6</v>
      </c>
      <c r="J24" s="209">
        <f>'РАСХОДЫ 0103_0104'!D11+'РАСХОДЫ 0103_0104'!F11+'РАСХОДЫ 0103_0104'!H11</f>
        <v>0</v>
      </c>
    </row>
    <row r="25" spans="1:10" ht="16.5" customHeight="1">
      <c r="A25" s="112" t="s">
        <v>111</v>
      </c>
      <c r="B25" s="106"/>
      <c r="C25" s="97"/>
      <c r="D25" s="90"/>
      <c r="E25" s="97"/>
      <c r="F25" s="90"/>
      <c r="G25" s="97"/>
      <c r="H25" s="364"/>
      <c r="I25" s="97"/>
      <c r="J25" s="90"/>
    </row>
    <row r="26" spans="1:10" ht="27" customHeight="1">
      <c r="A26" s="113" t="s">
        <v>112</v>
      </c>
      <c r="B26" s="104" t="s">
        <v>14</v>
      </c>
      <c r="C26" s="118" t="s">
        <v>6</v>
      </c>
      <c r="D26" s="291">
        <f>F26+'РАСХОДЫ 0106_0412'!H13+'РАСХОДЫ 0106_0412'!J13+'РАСХОДЫ 0505_1006'!D13+'РАСХОДЫ 0505_1006'!F13+'РАСХОДЫ 0505_1006'!H13+'РАСХОДЫ 0505_1006'!J13+'РАСХОДЫ 1105_1204'!D13+'РАСХОДЫ 1105_1204'!F13</f>
        <v>0</v>
      </c>
      <c r="E26" s="118" t="s">
        <v>6</v>
      </c>
      <c r="F26" s="291">
        <f>H26+J26+'РАСХОДЫ 0103_0104'!J13+'РАСХОДЫ 0104_0106'!H13+'РАСХОДЫ 0106_0412'!F13</f>
        <v>0</v>
      </c>
      <c r="G26" s="118" t="s">
        <v>6</v>
      </c>
      <c r="H26" s="360"/>
      <c r="I26" s="118" t="s">
        <v>6</v>
      </c>
      <c r="J26" s="291">
        <f>'РАСХОДЫ 0103_0104'!D13+'РАСХОДЫ 0103_0104'!F13+'РАСХОДЫ 0103_0104'!H13</f>
        <v>0</v>
      </c>
    </row>
    <row r="27" spans="1:10" ht="23.25" customHeight="1">
      <c r="A27" s="113" t="s">
        <v>113</v>
      </c>
      <c r="B27" s="104" t="s">
        <v>15</v>
      </c>
      <c r="C27" s="118" t="s">
        <v>6</v>
      </c>
      <c r="D27" s="291">
        <f>F27+'РАСХОДЫ 0106_0412'!H14+'РАСХОДЫ 0106_0412'!J14+'РАСХОДЫ 0505_1006'!D14+'РАСХОДЫ 0505_1006'!F14+'РАСХОДЫ 0505_1006'!H14+'РАСХОДЫ 0505_1006'!J14+'РАСХОДЫ 1105_1204'!D14+'РАСХОДЫ 1105_1204'!F14</f>
        <v>0</v>
      </c>
      <c r="E27" s="118" t="s">
        <v>6</v>
      </c>
      <c r="F27" s="291">
        <f>H27+J27+'РАСХОДЫ 0103_0104'!J14+'РАСХОДЫ 0104_0106'!H14+'РАСХОДЫ 0106_0412'!F14</f>
        <v>0</v>
      </c>
      <c r="G27" s="118" t="s">
        <v>6</v>
      </c>
      <c r="H27" s="360"/>
      <c r="I27" s="118" t="s">
        <v>6</v>
      </c>
      <c r="J27" s="291">
        <f>'РАСХОДЫ 0103_0104'!D14+'РАСХОДЫ 0103_0104'!F14+'РАСХОДЫ 0103_0104'!H14</f>
        <v>0</v>
      </c>
    </row>
    <row r="28" spans="1:10" ht="21" customHeight="1">
      <c r="A28" s="115" t="s">
        <v>145</v>
      </c>
      <c r="B28" s="107" t="s">
        <v>16</v>
      </c>
      <c r="C28" s="118" t="s">
        <v>6</v>
      </c>
      <c r="D28" s="291">
        <f>F28+'РАСХОДЫ 0106_0412'!H15+'РАСХОДЫ 0106_0412'!J15+'РАСХОДЫ 0505_1006'!D15+'РАСХОДЫ 0505_1006'!F15+'РАСХОДЫ 0505_1006'!H15+'РАСХОДЫ 0505_1006'!J15+'РАСХОДЫ 1105_1204'!D15+'РАСХОДЫ 1105_1204'!F15</f>
        <v>0</v>
      </c>
      <c r="E28" s="118" t="s">
        <v>6</v>
      </c>
      <c r="F28" s="291">
        <f>H28+J28+'РАСХОДЫ 0103_0104'!J15+'РАСХОДЫ 0104_0106'!H15+'РАСХОДЫ 0106_0412'!F15</f>
        <v>0</v>
      </c>
      <c r="G28" s="118" t="s">
        <v>6</v>
      </c>
      <c r="H28" s="360"/>
      <c r="I28" s="118" t="s">
        <v>6</v>
      </c>
      <c r="J28" s="291">
        <f>'РАСХОДЫ 0103_0104'!D15+'РАСХОДЫ 0103_0104'!F15+'РАСХОДЫ 0103_0104'!H15</f>
        <v>0</v>
      </c>
    </row>
    <row r="29" spans="1:10" ht="28.5" customHeight="1" thickBot="1">
      <c r="A29" s="114" t="s">
        <v>110</v>
      </c>
      <c r="B29" s="105" t="s">
        <v>25</v>
      </c>
      <c r="C29" s="119" t="s">
        <v>6</v>
      </c>
      <c r="D29" s="292">
        <f>F29+'РАСХОДЫ 0106_0412'!H16+'РАСХОДЫ 0106_0412'!J16+'РАСХОДЫ 0505_1006'!D16+'РАСХОДЫ 0505_1006'!F16+'РАСХОДЫ 0505_1006'!H16+'РАСХОДЫ 0505_1006'!J16+'РАСХОДЫ 1105_1204'!D16+'РАСХОДЫ 1105_1204'!F16</f>
        <v>0</v>
      </c>
      <c r="E29" s="119" t="s">
        <v>6</v>
      </c>
      <c r="F29" s="292">
        <f>H29+J29+'РАСХОДЫ 0103_0104'!J16+'РАСХОДЫ 0104_0106'!H16+'РАСХОДЫ 0106_0412'!F16</f>
        <v>0</v>
      </c>
      <c r="G29" s="119" t="s">
        <v>6</v>
      </c>
      <c r="H29" s="361"/>
      <c r="I29" s="119" t="s">
        <v>6</v>
      </c>
      <c r="J29" s="292">
        <f>'РАСХОДЫ 0103_0104'!D16+'РАСХОДЫ 0103_0104'!F16+'РАСХОДЫ 0103_0104'!H16</f>
        <v>0</v>
      </c>
    </row>
    <row r="30" spans="1:10" s="26" customFormat="1" ht="36.75" customHeight="1" thickBot="1">
      <c r="A30" s="111" t="s">
        <v>53</v>
      </c>
      <c r="B30" s="102" t="s">
        <v>12</v>
      </c>
      <c r="C30" s="125" t="s">
        <v>6</v>
      </c>
      <c r="D30" s="209">
        <f>F30+'РАСХОДЫ 0106_0412'!H17+'РАСХОДЫ 0106_0412'!J17+'РАСХОДЫ 0505_1006'!D17+'РАСХОДЫ 0505_1006'!F17+'РАСХОДЫ 0505_1006'!H17+'РАСХОДЫ 0505_1006'!J17+'РАСХОДЫ 1105_1204'!D17+'РАСХОДЫ 1105_1204'!F17</f>
        <v>5346377</v>
      </c>
      <c r="E30" s="101" t="s">
        <v>6</v>
      </c>
      <c r="F30" s="209">
        <f>H30+J30+'РАСХОДЫ 0103_0104'!J17+'РАСХОДЫ 0104_0106'!H17+'РАСХОДЫ 0106_0412'!F17</f>
        <v>5209665</v>
      </c>
      <c r="G30" s="101" t="s">
        <v>6</v>
      </c>
      <c r="H30" s="241"/>
      <c r="I30" s="125" t="s">
        <v>6</v>
      </c>
      <c r="J30" s="209">
        <f>'РАСХОДЫ 0103_0104'!D17+'РАСХОДЫ 0103_0104'!F17+'РАСХОДЫ 0103_0104'!H17</f>
        <v>0</v>
      </c>
    </row>
    <row r="31" spans="1:10" s="26" customFormat="1" ht="40.5" customHeight="1" thickBot="1">
      <c r="A31" s="111" t="s">
        <v>82</v>
      </c>
      <c r="B31" s="102" t="s">
        <v>13</v>
      </c>
      <c r="C31" s="101" t="s">
        <v>6</v>
      </c>
      <c r="D31" s="209">
        <f>F31+'РАСХОДЫ 0106_0412'!H18+'РАСХОДЫ 0106_0412'!J18+'РАСХОДЫ 0505_1006'!D18+'РАСХОДЫ 0505_1006'!F18+'РАСХОДЫ 0505_1006'!H18+'РАСХОДЫ 0505_1006'!J18+'РАСХОДЫ 1105_1204'!D18+'РАСХОДЫ 1105_1204'!F18</f>
        <v>1801578</v>
      </c>
      <c r="E31" s="101" t="s">
        <v>6</v>
      </c>
      <c r="F31" s="209">
        <f>H31+J31+'РАСХОДЫ 0103_0104'!J18+'РАСХОДЫ 0104_0106'!H18+'РАСХОДЫ 0106_0412'!F18</f>
        <v>1801578</v>
      </c>
      <c r="G31" s="101" t="s">
        <v>6</v>
      </c>
      <c r="H31" s="241"/>
      <c r="I31" s="101" t="s">
        <v>6</v>
      </c>
      <c r="J31" s="209">
        <f>'РАСХОДЫ 0103_0104'!D18+'РАСХОДЫ 0103_0104'!F18+'РАСХОДЫ 0103_0104'!H18</f>
        <v>0</v>
      </c>
    </row>
    <row r="32" spans="1:80" s="27" customFormat="1" ht="55.5" customHeight="1" thickBot="1">
      <c r="A32" s="111" t="s">
        <v>83</v>
      </c>
      <c r="B32" s="102" t="s">
        <v>7</v>
      </c>
      <c r="C32" s="208">
        <f>E32+'РАСХОДЫ 0106_0412'!G19+'РАСХОДЫ 0106_0412'!I19+'РАСХОДЫ 0505_1006'!C19+'РАСХОДЫ 0505_1006'!E19+'РАСХОДЫ 0505_1006'!G19+'РАСХОДЫ 0505_1006'!I19+'РАСХОДЫ 1105_1204'!C19+'РАСХОДЫ 1105_1204'!E19</f>
        <v>22267419</v>
      </c>
      <c r="D32" s="209">
        <f>F32+'РАСХОДЫ 0106_0412'!H19+'РАСХОДЫ 0106_0412'!J19+'РАСХОДЫ 0505_1006'!D19+'РАСХОДЫ 0505_1006'!F19+'РАСХОДЫ 0505_1006'!H19+'РАСХОДЫ 0505_1006'!J19+'РАСХОДЫ 1105_1204'!D19+'РАСХОДЫ 1105_1204'!F19</f>
        <v>15412366</v>
      </c>
      <c r="E32" s="208">
        <f>G32+I32+'РАСХОДЫ 0103_0104'!I19+'РАСХОДЫ 0104_0106'!G19+'РАСХОДЫ 0106_0412'!E19</f>
        <v>20404308</v>
      </c>
      <c r="F32" s="209">
        <f>H32+J32+'РАСХОДЫ 0103_0104'!J19+'РАСХОДЫ 0104_0106'!H19+'РАСХОДЫ 0106_0412'!F19</f>
        <v>14163170</v>
      </c>
      <c r="G32" s="242"/>
      <c r="H32" s="209">
        <f>H20+H24+H30+H31</f>
        <v>0</v>
      </c>
      <c r="I32" s="208">
        <f>'РАСХОДЫ 0103_0104'!C19+'РАСХОДЫ 0103_0104'!E19+'РАСХОДЫ 0103_0104'!G19</f>
        <v>0</v>
      </c>
      <c r="J32" s="209">
        <f>'РАСХОДЫ 0103_0104'!D19+'РАСХОДЫ 0103_0104'!F19+'РАСХОДЫ 0103_0104'!H19</f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s="27" customFormat="1" ht="33" customHeight="1" thickBot="1">
      <c r="A33" s="111" t="s">
        <v>99</v>
      </c>
      <c r="B33" s="102" t="s">
        <v>26</v>
      </c>
      <c r="C33" s="208">
        <f>E33+'РАСХОДЫ 0106_0412'!G20+'РАСХОДЫ 0106_0412'!I20+'РАСХОДЫ 0505_1006'!C20+'РАСХОДЫ 0505_1006'!E20+'РАСХОДЫ 0505_1006'!G20+'РАСХОДЫ 0505_1006'!I20+'РАСХОДЫ 1105_1204'!C20+'РАСХОДЫ 1105_1204'!E20</f>
        <v>22832</v>
      </c>
      <c r="D33" s="209">
        <f>F33+'РАСХОДЫ 0106_0412'!H20+'РАСХОДЫ 0106_0412'!J20+'РАСХОДЫ 0505_1006'!D20+'РАСХОДЫ 0505_1006'!F20+'РАСХОДЫ 0505_1006'!H20+'РАСХОДЫ 0505_1006'!J20+'РАСХОДЫ 1105_1204'!D20+'РАСХОДЫ 1105_1204'!F20</f>
        <v>0</v>
      </c>
      <c r="E33" s="208">
        <f>G33+I33+'РАСХОДЫ 0103_0104'!I20+'РАСХОДЫ 0104_0106'!G20+'РАСХОДЫ 0106_0412'!E20</f>
        <v>22832</v>
      </c>
      <c r="F33" s="209">
        <f>H33+J33+'РАСХОДЫ 0103_0104'!J20+'РАСХОДЫ 0104_0106'!H20+'РАСХОДЫ 0106_0412'!F20</f>
        <v>0</v>
      </c>
      <c r="G33" s="242"/>
      <c r="H33" s="241"/>
      <c r="I33" s="208">
        <f>'РАСХОДЫ 0103_0104'!C20+'РАСХОДЫ 0103_0104'!E20+'РАСХОДЫ 0103_0104'!G20</f>
        <v>0</v>
      </c>
      <c r="J33" s="209">
        <f>'РАСХОДЫ 0103_0104'!D20+'РАСХОДЫ 0103_0104'!F20+'РАСХОДЫ 0103_0104'!H20</f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s="11" customFormat="1" ht="12.75" customHeight="1">
      <c r="A34" s="112" t="s">
        <v>115</v>
      </c>
      <c r="B34" s="108"/>
      <c r="C34" s="97"/>
      <c r="D34" s="58"/>
      <c r="E34" s="97"/>
      <c r="F34" s="58"/>
      <c r="G34" s="97"/>
      <c r="H34" s="364"/>
      <c r="I34" s="97"/>
      <c r="J34" s="5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13" t="s">
        <v>116</v>
      </c>
      <c r="B35" s="104" t="s">
        <v>38</v>
      </c>
      <c r="C35" s="118" t="s">
        <v>6</v>
      </c>
      <c r="D35" s="291">
        <f>F35+'РАСХОДЫ 0106_0412'!H22+'РАСХОДЫ 0106_0412'!J22+'РАСХОДЫ 0505_1006'!D22+'РАСХОДЫ 0505_1006'!F22+'РАСХОДЫ 0505_1006'!H22+'РАСХОДЫ 0505_1006'!J22+'РАСХОДЫ 1105_1204'!D22+'РАСХОДЫ 1105_1204'!F22</f>
        <v>0</v>
      </c>
      <c r="E35" s="118" t="s">
        <v>6</v>
      </c>
      <c r="F35" s="291">
        <f>H35+J35+'РАСХОДЫ 0103_0104'!J22+'РАСХОДЫ 0104_0106'!H22+'РАСХОДЫ 0106_0412'!F22</f>
        <v>0</v>
      </c>
      <c r="G35" s="118" t="s">
        <v>6</v>
      </c>
      <c r="H35" s="360"/>
      <c r="I35" s="118" t="s">
        <v>6</v>
      </c>
      <c r="J35" s="291">
        <f>'РАСХОДЫ 0103_0104'!D22+'РАСХОДЫ 0103_0104'!F22+'РАСХОДЫ 0103_0104'!H22</f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13" t="s">
        <v>120</v>
      </c>
      <c r="B36" s="104" t="s">
        <v>39</v>
      </c>
      <c r="C36" s="118" t="s">
        <v>6</v>
      </c>
      <c r="D36" s="291">
        <f>F36+'РАСХОДЫ 0106_0412'!H23+'РАСХОДЫ 0106_0412'!J23+'РАСХОДЫ 0505_1006'!D23+'РАСХОДЫ 0505_1006'!F23+'РАСХОДЫ 0505_1006'!H23+'РАСХОДЫ 0505_1006'!J23+'РАСХОДЫ 1105_1204'!D23+'РАСХОДЫ 1105_1204'!F23</f>
        <v>0</v>
      </c>
      <c r="E36" s="118" t="s">
        <v>6</v>
      </c>
      <c r="F36" s="291">
        <f>H36+J36+'РАСХОДЫ 0103_0104'!J23+'РАСХОДЫ 0104_0106'!H23+'РАСХОДЫ 0106_0412'!F23</f>
        <v>0</v>
      </c>
      <c r="G36" s="118" t="s">
        <v>6</v>
      </c>
      <c r="H36" s="291">
        <f>H38+H39</f>
        <v>0</v>
      </c>
      <c r="I36" s="118" t="s">
        <v>6</v>
      </c>
      <c r="J36" s="291">
        <f>'РАСХОДЫ 0103_0104'!D23+'РАСХОДЫ 0103_0104'!F23+'РАСХОДЫ 0103_0104'!H23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6" t="s">
        <v>117</v>
      </c>
      <c r="B37" s="109"/>
      <c r="C37" s="98"/>
      <c r="D37" s="91"/>
      <c r="E37" s="98"/>
      <c r="F37" s="91"/>
      <c r="G37" s="98"/>
      <c r="H37" s="373"/>
      <c r="I37" s="98"/>
      <c r="J37" s="9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15" t="s">
        <v>118</v>
      </c>
      <c r="B38" s="107" t="s">
        <v>40</v>
      </c>
      <c r="C38" s="118" t="s">
        <v>6</v>
      </c>
      <c r="D38" s="291">
        <f>F38+'РАСХОДЫ 0106_0412'!H25+'РАСХОДЫ 0106_0412'!J25+'РАСХОДЫ 0505_1006'!D25+'РАСХОДЫ 0505_1006'!F25+'РАСХОДЫ 0505_1006'!H25+'РАСХОДЫ 0505_1006'!J25+'РАСХОДЫ 1105_1204'!D25+'РАСХОДЫ 1105_1204'!F25</f>
        <v>0</v>
      </c>
      <c r="E38" s="118" t="s">
        <v>6</v>
      </c>
      <c r="F38" s="291">
        <f>H38+J38+'РАСХОДЫ 0103_0104'!J25+'РАСХОДЫ 0104_0106'!H25+'РАСХОДЫ 0106_0412'!F25</f>
        <v>0</v>
      </c>
      <c r="G38" s="118" t="s">
        <v>6</v>
      </c>
      <c r="H38" s="360"/>
      <c r="I38" s="118" t="s">
        <v>6</v>
      </c>
      <c r="J38" s="291">
        <f>'РАСХОДЫ 0103_0104'!D25+'РАСХОДЫ 0103_0104'!F25+'РАСХОДЫ 0103_0104'!H25</f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15" t="s">
        <v>119</v>
      </c>
      <c r="B39" s="107" t="s">
        <v>41</v>
      </c>
      <c r="C39" s="118" t="s">
        <v>6</v>
      </c>
      <c r="D39" s="291">
        <f>F39+'РАСХОДЫ 0106_0412'!H26+'РАСХОДЫ 0106_0412'!J26+'РАСХОДЫ 0505_1006'!D26+'РАСХОДЫ 0505_1006'!F26+'РАСХОДЫ 0505_1006'!H26+'РАСХОДЫ 0505_1006'!J26+'РАСХОДЫ 1105_1204'!D26+'РАСХОДЫ 1105_1204'!F26</f>
        <v>0</v>
      </c>
      <c r="E39" s="118" t="s">
        <v>6</v>
      </c>
      <c r="F39" s="291">
        <f>H39+J39+'РАСХОДЫ 0103_0104'!J26+'РАСХОДЫ 0104_0106'!H26+'РАСХОДЫ 0106_0412'!F26</f>
        <v>0</v>
      </c>
      <c r="G39" s="118" t="s">
        <v>6</v>
      </c>
      <c r="H39" s="360"/>
      <c r="I39" s="118" t="s">
        <v>6</v>
      </c>
      <c r="J39" s="291">
        <f>'РАСХОДЫ 0103_0104'!D26+'РАСХОДЫ 0103_0104'!F26+'РАСХОДЫ 0103_0104'!H26</f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13" t="s">
        <v>144</v>
      </c>
      <c r="B40" s="104" t="s">
        <v>121</v>
      </c>
      <c r="C40" s="118" t="s">
        <v>6</v>
      </c>
      <c r="D40" s="291">
        <f>F40+'РАСХОДЫ 0106_0412'!H27+'РАСХОДЫ 0106_0412'!J27+'РАСХОДЫ 0505_1006'!D27+'РАСХОДЫ 0505_1006'!F27+'РАСХОДЫ 0505_1006'!H27+'РАСХОДЫ 0505_1006'!J27+'РАСХОДЫ 1105_1204'!D27+'РАСХОДЫ 1105_1204'!F27</f>
        <v>0</v>
      </c>
      <c r="E40" s="118" t="s">
        <v>6</v>
      </c>
      <c r="F40" s="291">
        <f>H40+J40+'РАСХОДЫ 0103_0104'!J27+'РАСХОДЫ 0104_0106'!H27+'РАСХОДЫ 0106_0412'!F27</f>
        <v>0</v>
      </c>
      <c r="G40" s="118" t="s">
        <v>6</v>
      </c>
      <c r="H40" s="291">
        <f>H42+H43</f>
        <v>0</v>
      </c>
      <c r="I40" s="118" t="s">
        <v>6</v>
      </c>
      <c r="J40" s="291">
        <f>'РАСХОДЫ 0103_0104'!D27+'РАСХОДЫ 0103_0104'!F27+'РАСХОДЫ 0103_0104'!H27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6" t="s">
        <v>117</v>
      </c>
      <c r="B41" s="109"/>
      <c r="C41" s="98"/>
      <c r="D41" s="91"/>
      <c r="E41" s="98"/>
      <c r="F41" s="91"/>
      <c r="G41" s="98"/>
      <c r="H41" s="370"/>
      <c r="I41" s="98"/>
      <c r="J41" s="9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15" t="s">
        <v>118</v>
      </c>
      <c r="B42" s="107" t="s">
        <v>122</v>
      </c>
      <c r="C42" s="118" t="s">
        <v>6</v>
      </c>
      <c r="D42" s="291">
        <f>F42+'РАСХОДЫ 0106_0412'!H29+'РАСХОДЫ 0106_0412'!J29+'РАСХОДЫ 0505_1006'!D29+'РАСХОДЫ 0505_1006'!F29+'РАСХОДЫ 0505_1006'!H29+'РАСХОДЫ 0505_1006'!J29+'РАСХОДЫ 1105_1204'!D29+'РАСХОДЫ 1105_1204'!F29</f>
        <v>0</v>
      </c>
      <c r="E42" s="118" t="s">
        <v>6</v>
      </c>
      <c r="F42" s="291">
        <f>H42+J42+'РАСХОДЫ 0103_0104'!J29+'РАСХОДЫ 0104_0106'!H29+'РАСХОДЫ 0106_0412'!F29</f>
        <v>0</v>
      </c>
      <c r="G42" s="118" t="s">
        <v>6</v>
      </c>
      <c r="H42" s="371"/>
      <c r="I42" s="118" t="s">
        <v>6</v>
      </c>
      <c r="J42" s="291">
        <f>'РАСХОДЫ 0103_0104'!D29+'РАСХОДЫ 0103_0104'!F29+'РАСХОДЫ 0103_0104'!H29</f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28" t="s">
        <v>119</v>
      </c>
      <c r="B43" s="129" t="s">
        <v>123</v>
      </c>
      <c r="C43" s="119" t="s">
        <v>6</v>
      </c>
      <c r="D43" s="220">
        <f>F43+'РАСХОДЫ 0106_0412'!H30+'РАСХОДЫ 0106_0412'!J30+'РАСХОДЫ 0505_1006'!D30+'РАСХОДЫ 0505_1006'!F30+'РАСХОДЫ 0505_1006'!H30+'РАСХОДЫ 0505_1006'!J30+'РАСХОДЫ 1105_1204'!D30+'РАСХОДЫ 1105_1204'!F30</f>
        <v>0</v>
      </c>
      <c r="E43" s="119" t="s">
        <v>6</v>
      </c>
      <c r="F43" s="220">
        <f>H43+J43+'РАСХОДЫ 0103_0104'!J30+'РАСХОДЫ 0104_0106'!H30+'РАСХОДЫ 0106_0412'!F30</f>
        <v>0</v>
      </c>
      <c r="G43" s="119" t="s">
        <v>6</v>
      </c>
      <c r="H43" s="372"/>
      <c r="I43" s="119" t="s">
        <v>6</v>
      </c>
      <c r="J43" s="220">
        <f>'РАСХОДЫ 0103_0104'!D30+'РАСХОДЫ 0103_0104'!F30+'РАСХОДЫ 0103_0104'!H30</f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7" customFormat="1" ht="31.5" customHeight="1" thickBot="1">
      <c r="A44" s="111" t="s">
        <v>100</v>
      </c>
      <c r="B44" s="102" t="s">
        <v>8</v>
      </c>
      <c r="C44" s="208">
        <f>E44+'РАСХОДЫ 0106_0412'!G31+'РАСХОДЫ 0106_0412'!I31+'РАСХОДЫ 0505_1006'!C31+'РАСХОДЫ 0505_1006'!E31+'РАСХОДЫ 0505_1006'!G31+'РАСХОДЫ 0505_1006'!I31+'РАСХОДЫ 1105_1204'!C31+'РАСХОДЫ 1105_1204'!E31</f>
        <v>11177983.9</v>
      </c>
      <c r="D44" s="209">
        <f>F44+'РАСХОДЫ 0106_0412'!H31+'РАСХОДЫ 0106_0412'!J31+'РАСХОДЫ 0505_1006'!D31+'РАСХОДЫ 0505_1006'!F31+'РАСХОДЫ 0505_1006'!H31+'РАСХОДЫ 0505_1006'!J31+'РАСХОДЫ 1105_1204'!D31+'РАСХОДЫ 1105_1204'!F31</f>
        <v>7446216</v>
      </c>
      <c r="E44" s="208">
        <f>G44+I44+'РАСХОДЫ 0103_0104'!I31+'РАСХОДЫ 0104_0106'!G31+'РАСХОДЫ 0106_0412'!E31</f>
        <v>10610832.9</v>
      </c>
      <c r="F44" s="209">
        <f>H44+J44+'РАСХОДЫ 0103_0104'!J31+'РАСХОДЫ 0104_0106'!H31+'РАСХОДЫ 0106_0412'!F31</f>
        <v>7072714</v>
      </c>
      <c r="G44" s="242"/>
      <c r="H44" s="241"/>
      <c r="I44" s="208">
        <f>'РАСХОДЫ 0103_0104'!C31+'РАСХОДЫ 0103_0104'!E31+'РАСХОДЫ 0103_0104'!G31</f>
        <v>0</v>
      </c>
      <c r="J44" s="209">
        <f>'РАСХОДЫ 0103_0104'!D31+'РАСХОДЫ 0103_0104'!F31+'РАСХОДЫ 0103_0104'!H31</f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s="11" customFormat="1" ht="19.5" customHeight="1">
      <c r="A45" s="112" t="s">
        <v>115</v>
      </c>
      <c r="B45" s="106"/>
      <c r="C45" s="97"/>
      <c r="D45" s="90"/>
      <c r="E45" s="97"/>
      <c r="F45" s="90"/>
      <c r="G45" s="97"/>
      <c r="H45" s="364"/>
      <c r="I45" s="97"/>
      <c r="J45" s="9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14" t="s">
        <v>124</v>
      </c>
      <c r="B46" s="129" t="s">
        <v>129</v>
      </c>
      <c r="C46" s="119" t="s">
        <v>6</v>
      </c>
      <c r="D46" s="220">
        <f>F46+'РАСХОДЫ 0106_0412'!H33+'РАСХОДЫ 0106_0412'!J33+'РАСХОДЫ 0505_1006'!D33+'РАСХОДЫ 0505_1006'!F33+'РАСХОДЫ 0505_1006'!H33+'РАСХОДЫ 0505_1006'!J33+'РАСХОДЫ 1105_1204'!D33+'РАСХОДЫ 1105_1204'!F33</f>
        <v>0</v>
      </c>
      <c r="E46" s="119" t="s">
        <v>6</v>
      </c>
      <c r="F46" s="220">
        <f>H46+J46+'РАСХОДЫ 0103_0104'!J33+'РАСХОДЫ 0104_0106'!H33+'РАСХОДЫ 0106_0412'!F33</f>
        <v>0</v>
      </c>
      <c r="G46" s="119" t="s">
        <v>6</v>
      </c>
      <c r="H46" s="372"/>
      <c r="I46" s="119" t="s">
        <v>6</v>
      </c>
      <c r="J46" s="220">
        <f>'РАСХОДЫ 0103_0104'!D33+'РАСХОДЫ 0103_0104'!F33+'РАСХОДЫ 0103_0104'!H33</f>
        <v>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7" customFormat="1" ht="54" customHeight="1" thickBot="1">
      <c r="A47" s="111" t="s">
        <v>150</v>
      </c>
      <c r="B47" s="102" t="s">
        <v>9</v>
      </c>
      <c r="C47" s="208">
        <f>E47+'РАСХОДЫ 0106_0412'!G34+'РАСХОДЫ 0106_0412'!I34+'РАСХОДЫ 0505_1006'!C34+'РАСХОДЫ 0505_1006'!E34+'РАСХОДЫ 0505_1006'!G34+'РАСХОДЫ 0505_1006'!I34+'РАСХОДЫ 1105_1204'!C34+'РАСХОДЫ 1105_1204'!E34</f>
        <v>33468234.9</v>
      </c>
      <c r="D47" s="209">
        <f>F47+'РАСХОДЫ 0106_0412'!H34+'РАСХОДЫ 0106_0412'!J34+'РАСХОДЫ 0505_1006'!D34+'РАСХОДЫ 0505_1006'!F34+'РАСХОДЫ 0505_1006'!H34+'РАСХОДЫ 0505_1006'!J34+'РАСХОДЫ 1105_1204'!D34+'РАСХОДЫ 1105_1204'!F34</f>
        <v>22858582</v>
      </c>
      <c r="E47" s="208">
        <f>G47+I47+'РАСХОДЫ 0103_0104'!I34+'РАСХОДЫ 0104_0106'!G34+'РАСХОДЫ 0106_0412'!E34</f>
        <v>31037972.9</v>
      </c>
      <c r="F47" s="209">
        <f>H47+J47+'РАСХОДЫ 0103_0104'!J34+'РАСХОДЫ 0104_0106'!H34+'РАСХОДЫ 0106_0412'!F34</f>
        <v>21235884</v>
      </c>
      <c r="G47" s="208">
        <f>G32+G33+G44</f>
        <v>0</v>
      </c>
      <c r="H47" s="209">
        <f>H32+H33+H44</f>
        <v>0</v>
      </c>
      <c r="I47" s="208">
        <f>'РАСХОДЫ 0103_0104'!C34+'РАСХОДЫ 0103_0104'!E34+'РАСХОДЫ 0103_0104'!G34</f>
        <v>0</v>
      </c>
      <c r="J47" s="209">
        <f>'РАСХОДЫ 0103_0104'!D34+'РАСХОДЫ 0103_0104'!F34+'РАСХОДЫ 0103_0104'!H34</f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s="11" customFormat="1" ht="19.5" customHeight="1">
      <c r="A48" s="130" t="s">
        <v>114</v>
      </c>
      <c r="B48" s="106"/>
      <c r="C48" s="97"/>
      <c r="D48" s="58"/>
      <c r="E48" s="97"/>
      <c r="F48" s="58"/>
      <c r="G48" s="97"/>
      <c r="H48" s="374"/>
      <c r="I48" s="97"/>
      <c r="J48" s="5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7" customFormat="1" ht="28.5" customHeight="1" thickBot="1">
      <c r="A49" s="117" t="s">
        <v>130</v>
      </c>
      <c r="B49" s="110" t="s">
        <v>131</v>
      </c>
      <c r="C49" s="99" t="s">
        <v>6</v>
      </c>
      <c r="D49" s="220">
        <f>F49+'РАСХОДЫ 0106_0412'!H36+'РАСХОДЫ 0106_0412'!J36+'РАСХОДЫ 0505_1006'!D36+'РАСХОДЫ 0505_1006'!F36+'РАСХОДЫ 0505_1006'!H36+'РАСХОДЫ 0505_1006'!J36+'РАСХОДЫ 1105_1204'!D36+'РАСХОДЫ 1105_1204'!F36</f>
        <v>986910</v>
      </c>
      <c r="E49" s="99" t="s">
        <v>6</v>
      </c>
      <c r="F49" s="220">
        <f>H49+J49+'РАСХОДЫ 0103_0104'!J36+'РАСХОДЫ 0104_0106'!H36+'РАСХОДЫ 0106_0412'!F36</f>
        <v>957889</v>
      </c>
      <c r="G49" s="99" t="s">
        <v>6</v>
      </c>
      <c r="H49" s="243"/>
      <c r="I49" s="99" t="s">
        <v>6</v>
      </c>
      <c r="J49" s="220">
        <f>'РАСХОДЫ 0103_0104'!D36+'РАСХОДЫ 0103_0104'!F36+'РАСХОДЫ 0103_0104'!H36</f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s="11" customFormat="1" ht="19.5" customHeight="1">
      <c r="A50" s="15"/>
      <c r="B50" s="2"/>
      <c r="C50" s="77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9" t="s">
        <v>98</v>
      </c>
      <c r="B51" s="39"/>
      <c r="C51" s="31"/>
      <c r="D51" s="31"/>
      <c r="E51" s="31"/>
      <c r="F51" s="31"/>
      <c r="G51" s="31"/>
      <c r="H51" s="31"/>
      <c r="I51" s="31"/>
      <c r="J51" s="31"/>
    </row>
  </sheetData>
  <sheetProtection/>
  <mergeCells count="21">
    <mergeCell ref="A10:B10"/>
    <mergeCell ref="A8:B8"/>
    <mergeCell ref="I17:J17"/>
    <mergeCell ref="G17:H17"/>
    <mergeCell ref="A4:G4"/>
    <mergeCell ref="A6:G6"/>
    <mergeCell ref="A14:J14"/>
    <mergeCell ref="A15:J15"/>
    <mergeCell ref="A7:B7"/>
    <mergeCell ref="B16:B18"/>
    <mergeCell ref="E17:F17"/>
    <mergeCell ref="C16:D17"/>
    <mergeCell ref="C8:F8"/>
    <mergeCell ref="E16:J16"/>
    <mergeCell ref="A2:G2"/>
    <mergeCell ref="B12:C12"/>
    <mergeCell ref="B13:C13"/>
    <mergeCell ref="A9:B9"/>
    <mergeCell ref="A3:G3"/>
    <mergeCell ref="A16:A18"/>
    <mergeCell ref="B11:C11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PageLayoutView="0" workbookViewId="0" topLeftCell="A4">
      <selection activeCell="C17" sqref="C17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27" t="s">
        <v>204</v>
      </c>
      <c r="K2" s="527"/>
    </row>
    <row r="3" spans="1:11" s="14" customFormat="1" ht="20.25" customHeight="1" thickBot="1">
      <c r="A3" s="528" t="s">
        <v>188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19.5" customHeight="1" thickBot="1">
      <c r="A4" s="533" t="s">
        <v>3</v>
      </c>
      <c r="B4" s="535" t="s">
        <v>17</v>
      </c>
      <c r="C4" s="577" t="s">
        <v>101</v>
      </c>
      <c r="D4" s="529"/>
      <c r="E4" s="529"/>
      <c r="F4" s="529"/>
      <c r="G4" s="529"/>
      <c r="H4" s="529"/>
      <c r="I4" s="529"/>
      <c r="J4" s="529"/>
      <c r="K4" s="530"/>
    </row>
    <row r="5" spans="1:11" ht="87" customHeight="1" thickBot="1">
      <c r="A5" s="534"/>
      <c r="B5" s="536"/>
      <c r="C5" s="575" t="s">
        <v>175</v>
      </c>
      <c r="D5" s="576"/>
      <c r="E5" s="574"/>
      <c r="F5" s="578" t="s">
        <v>172</v>
      </c>
      <c r="G5" s="579"/>
      <c r="H5" s="532"/>
      <c r="I5" s="587" t="s">
        <v>173</v>
      </c>
      <c r="J5" s="588"/>
      <c r="K5" s="589"/>
    </row>
    <row r="6" spans="1:11" s="13" customFormat="1" ht="84.75" customHeight="1" thickBot="1">
      <c r="A6" s="534"/>
      <c r="B6" s="537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48">
        <f>'ЧИСЛЕННОСТЬ 0106'!C8+'ЧИСЛЕННОСТЬ 0106_0412'!C8</f>
        <v>1</v>
      </c>
      <c r="J8" s="249">
        <f>'ЧИСЛЕННОСТЬ 0106'!D8+'ЧИСЛЕННОСТЬ 0106_0412'!D8</f>
        <v>1</v>
      </c>
      <c r="K8" s="250">
        <f>'ЧИСЛЕННОСТЬ 0106'!E8+'ЧИСЛЕННОСТЬ 0106_0412'!E8</f>
        <v>1</v>
      </c>
    </row>
    <row r="9" spans="1:11" s="28" customFormat="1" ht="38.25" customHeight="1" thickBot="1">
      <c r="A9" s="138" t="s">
        <v>67</v>
      </c>
      <c r="B9" s="133" t="s">
        <v>19</v>
      </c>
      <c r="C9" s="248">
        <v>12</v>
      </c>
      <c r="D9" s="249">
        <v>11</v>
      </c>
      <c r="E9" s="250">
        <v>10</v>
      </c>
      <c r="F9" s="248">
        <v>1</v>
      </c>
      <c r="G9" s="249">
        <v>1</v>
      </c>
      <c r="H9" s="250">
        <v>1</v>
      </c>
      <c r="I9" s="248">
        <f>'ЧИСЛЕННОСТЬ 0106'!C9+'ЧИСЛЕННОСТЬ 0106_0412'!C9</f>
        <v>7</v>
      </c>
      <c r="J9" s="249">
        <f>'ЧИСЛЕННОСТЬ 0106'!D9+'ЧИСЛЕННОСТЬ 0106_0412'!D9</f>
        <v>7</v>
      </c>
      <c r="K9" s="250">
        <f>'ЧИСЛЕННОСТЬ 0106'!E9+'ЧИСЛЕННОСТЬ 0106_0412'!E9</f>
        <v>7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251"/>
      <c r="J10" s="252"/>
      <c r="K10" s="253"/>
    </row>
    <row r="11" spans="1:11" ht="19.5" customHeight="1">
      <c r="A11" s="157" t="s">
        <v>126</v>
      </c>
      <c r="B11" s="25" t="s">
        <v>32</v>
      </c>
      <c r="C11" s="403"/>
      <c r="D11" s="411"/>
      <c r="E11" s="417"/>
      <c r="F11" s="403"/>
      <c r="G11" s="411"/>
      <c r="H11" s="417"/>
      <c r="I11" s="317">
        <f>'ЧИСЛЕННОСТЬ 0106'!C11+'ЧИСЛЕННОСТЬ 0106_0412'!C11</f>
        <v>0</v>
      </c>
      <c r="J11" s="318">
        <f>'ЧИСЛЕННОСТЬ 0106'!D11+'ЧИСЛЕННОСТЬ 0106_0412'!D11</f>
        <v>0</v>
      </c>
      <c r="K11" s="319">
        <f>'ЧИСЛЕННОСТЬ 0106'!E11+'ЧИСЛЕННОСТЬ 0106_0412'!E11</f>
        <v>0</v>
      </c>
    </row>
    <row r="12" spans="1:11" ht="24.75" customHeight="1">
      <c r="A12" s="157" t="s">
        <v>50</v>
      </c>
      <c r="B12" s="20" t="s">
        <v>20</v>
      </c>
      <c r="C12" s="408"/>
      <c r="D12" s="412"/>
      <c r="E12" s="418"/>
      <c r="F12" s="408"/>
      <c r="G12" s="412"/>
      <c r="H12" s="418"/>
      <c r="I12" s="320">
        <f>'ЧИСЛЕННОСТЬ 0106'!C12+'ЧИСЛЕННОСТЬ 0106_0412'!C12</f>
        <v>0</v>
      </c>
      <c r="J12" s="321">
        <f>'ЧИСЛЕННОСТЬ 0106'!D12+'ЧИСЛЕННОСТЬ 0106_0412'!D12</f>
        <v>0</v>
      </c>
      <c r="K12" s="295">
        <f>'ЧИСЛЕННОСТЬ 0106'!E12+'ЧИСЛЕННОСТЬ 0106_0412'!E12</f>
        <v>0</v>
      </c>
    </row>
    <row r="13" spans="1:11" ht="21" customHeight="1">
      <c r="A13" s="157" t="s">
        <v>51</v>
      </c>
      <c r="B13" s="20" t="s">
        <v>21</v>
      </c>
      <c r="C13" s="408"/>
      <c r="D13" s="412"/>
      <c r="E13" s="418"/>
      <c r="F13" s="408"/>
      <c r="G13" s="412"/>
      <c r="H13" s="418"/>
      <c r="I13" s="320">
        <f>'ЧИСЛЕННОСТЬ 0106'!C13+'ЧИСЛЕННОСТЬ 0106_0412'!C13</f>
        <v>0</v>
      </c>
      <c r="J13" s="321">
        <f>'ЧИСЛЕННОСТЬ 0106'!D13+'ЧИСЛЕННОСТЬ 0106_0412'!D13</f>
        <v>0</v>
      </c>
      <c r="K13" s="295">
        <f>'ЧИСЛЕННОСТЬ 0106'!E13+'ЧИСЛЕННОСТЬ 0106_0412'!E13</f>
        <v>0</v>
      </c>
    </row>
    <row r="14" spans="1:11" ht="21.75" customHeight="1">
      <c r="A14" s="157" t="s">
        <v>52</v>
      </c>
      <c r="B14" s="20" t="s">
        <v>22</v>
      </c>
      <c r="C14" s="409"/>
      <c r="D14" s="413"/>
      <c r="E14" s="419"/>
      <c r="F14" s="409"/>
      <c r="G14" s="413"/>
      <c r="H14" s="419"/>
      <c r="I14" s="320">
        <f>'ЧИСЛЕННОСТЬ 0106'!C14+'ЧИСЛЕННОСТЬ 0106_0412'!C14</f>
        <v>0</v>
      </c>
      <c r="J14" s="321">
        <f>'ЧИСЛЕННОСТЬ 0106'!D14+'ЧИСЛЕННОСТЬ 0106_0412'!D14</f>
        <v>0</v>
      </c>
      <c r="K14" s="295">
        <f>'ЧИСЛЕННОСТЬ 0106'!E14+'ЧИСЛЕННОСТЬ 0106_0412'!E14</f>
        <v>0</v>
      </c>
    </row>
    <row r="15" spans="1:11" ht="24" customHeight="1" thickBot="1">
      <c r="A15" s="169" t="s">
        <v>127</v>
      </c>
      <c r="B15" s="21" t="s">
        <v>31</v>
      </c>
      <c r="C15" s="410"/>
      <c r="D15" s="414"/>
      <c r="E15" s="420"/>
      <c r="F15" s="410"/>
      <c r="G15" s="414"/>
      <c r="H15" s="420"/>
      <c r="I15" s="322">
        <f>'ЧИСЛЕННОСТЬ 0106'!C15+'ЧИСЛЕННОСТЬ 0106_0412'!C15</f>
        <v>0</v>
      </c>
      <c r="J15" s="323">
        <f>'ЧИСЛЕННОСТЬ 0106'!D15+'ЧИСЛЕННОСТЬ 0106_0412'!D15</f>
        <v>0</v>
      </c>
      <c r="K15" s="265">
        <f>'ЧИСЛЕННОСТЬ 0106'!E15+'ЧИСЛЕННОСТЬ 0106_0412'!E15</f>
        <v>0</v>
      </c>
    </row>
    <row r="16" spans="1:11" s="28" customFormat="1" ht="31.5" customHeight="1" thickBot="1">
      <c r="A16" s="148" t="s">
        <v>54</v>
      </c>
      <c r="B16" s="133" t="s">
        <v>33</v>
      </c>
      <c r="C16" s="246">
        <v>12.5</v>
      </c>
      <c r="D16" s="247">
        <v>12.5</v>
      </c>
      <c r="E16" s="241">
        <v>14</v>
      </c>
      <c r="F16" s="246"/>
      <c r="G16" s="247"/>
      <c r="H16" s="241"/>
      <c r="I16" s="248">
        <f>'ЧИСЛЕННОСТЬ 0106'!C16+'ЧИСЛЕННОСТЬ 0106_0412'!C16</f>
        <v>8</v>
      </c>
      <c r="J16" s="249">
        <f>'ЧИСЛЕННОСТЬ 0106'!D16+'ЧИСЛЕННОСТЬ 0106_0412'!D16</f>
        <v>8</v>
      </c>
      <c r="K16" s="250">
        <f>'ЧИСЛЕННОСТЬ 0106'!E16+'ЧИСЛЕННОСТЬ 0106_0412'!E16</f>
        <v>8</v>
      </c>
    </row>
    <row r="17" spans="1:11" s="28" customFormat="1" ht="35.25" customHeight="1" thickBot="1">
      <c r="A17" s="148" t="s">
        <v>65</v>
      </c>
      <c r="B17" s="133" t="s">
        <v>34</v>
      </c>
      <c r="C17" s="246">
        <v>5</v>
      </c>
      <c r="D17" s="247">
        <v>5</v>
      </c>
      <c r="E17" s="241">
        <v>5</v>
      </c>
      <c r="F17" s="246"/>
      <c r="G17" s="247"/>
      <c r="H17" s="241"/>
      <c r="I17" s="248">
        <f>'ЧИСЛЕННОСТЬ 0106'!C17+'ЧИСЛЕННОСТЬ 0106_0412'!C17</f>
        <v>3</v>
      </c>
      <c r="J17" s="249">
        <f>'ЧИСЛЕННОСТЬ 0106'!D17+'ЧИСЛЕННОСТЬ 0106_0412'!D17</f>
        <v>3</v>
      </c>
      <c r="K17" s="250">
        <f>'ЧИСЛЕННОСТЬ 0106'!E17+'ЧИСЛЕННОСТЬ 0106_0412'!E17</f>
        <v>3</v>
      </c>
    </row>
    <row r="18" spans="1:11" s="28" customFormat="1" ht="57.75" customHeight="1" thickBot="1">
      <c r="A18" s="170" t="s">
        <v>146</v>
      </c>
      <c r="B18" s="139" t="s">
        <v>35</v>
      </c>
      <c r="C18" s="226">
        <f aca="true" t="shared" si="0" ref="C18:H18">C8+C9+C16+C17</f>
        <v>29.5</v>
      </c>
      <c r="D18" s="227">
        <f t="shared" si="0"/>
        <v>28.5</v>
      </c>
      <c r="E18" s="209">
        <f t="shared" si="0"/>
        <v>29</v>
      </c>
      <c r="F18" s="226">
        <f t="shared" si="0"/>
        <v>1</v>
      </c>
      <c r="G18" s="227">
        <f t="shared" si="0"/>
        <v>1</v>
      </c>
      <c r="H18" s="209">
        <f t="shared" si="0"/>
        <v>1</v>
      </c>
      <c r="I18" s="248">
        <f>'ЧИСЛЕННОСТЬ 0106'!C18+'ЧИСЛЕННОСТЬ 0106_0412'!C18</f>
        <v>19</v>
      </c>
      <c r="J18" s="249">
        <f>'ЧИСЛЕННОСТЬ 0106'!D18+'ЧИСЛЕННОСТЬ 0106_0412'!D18</f>
        <v>19</v>
      </c>
      <c r="K18" s="250">
        <f>'ЧИСЛЕННОСТЬ 0106'!E18+'ЧИСЛЕННОСТЬ 0106_0412'!E18</f>
        <v>19</v>
      </c>
    </row>
    <row r="20" spans="1:11" ht="33" customHeight="1">
      <c r="A20" s="524" t="s">
        <v>106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</row>
    <row r="21" spans="1:12" ht="29.25" customHeight="1">
      <c r="A21" s="526" t="s">
        <v>66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3" sqref="D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205</v>
      </c>
      <c r="F1" s="211"/>
    </row>
    <row r="2" ht="11.25" customHeight="1">
      <c r="D2" s="83"/>
    </row>
    <row r="3" spans="1:5" ht="39" customHeight="1" thickBot="1">
      <c r="A3" s="538" t="s">
        <v>78</v>
      </c>
      <c r="B3" s="538"/>
      <c r="C3" s="538"/>
      <c r="D3" s="538"/>
      <c r="E3" s="538"/>
    </row>
    <row r="4" spans="1:11" ht="33" customHeight="1" thickBot="1">
      <c r="A4" s="542" t="s">
        <v>3</v>
      </c>
      <c r="B4" s="542" t="s">
        <v>17</v>
      </c>
      <c r="C4" s="580" t="s">
        <v>104</v>
      </c>
      <c r="D4" s="564"/>
      <c r="E4" s="581"/>
      <c r="F4" s="3"/>
      <c r="G4" s="3"/>
      <c r="H4" s="3"/>
      <c r="I4" s="3"/>
      <c r="J4" s="3"/>
      <c r="K4" s="3"/>
    </row>
    <row r="5" spans="1:11" ht="104.25" customHeight="1" thickBot="1">
      <c r="A5" s="543"/>
      <c r="B5" s="543"/>
      <c r="C5" s="214" t="s">
        <v>175</v>
      </c>
      <c r="D5" s="216" t="s">
        <v>172</v>
      </c>
      <c r="E5" s="236" t="s">
        <v>173</v>
      </c>
      <c r="F5" s="234"/>
      <c r="G5" s="234"/>
      <c r="H5" s="3"/>
      <c r="I5" s="15"/>
      <c r="J5" s="15"/>
      <c r="K5" s="3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33.75" customHeight="1" thickBot="1">
      <c r="A7" s="160" t="s">
        <v>42</v>
      </c>
      <c r="B7" s="161">
        <v>300</v>
      </c>
      <c r="C7" s="434">
        <v>1</v>
      </c>
      <c r="D7" s="434"/>
      <c r="E7" s="269">
        <f>'СПРАВКА 1 0106'!C7+'СПРАВКА 1 0106_0412'!C7</f>
        <v>2</v>
      </c>
    </row>
    <row r="8" spans="1:5" ht="45.75" customHeight="1" thickBot="1">
      <c r="A8" s="159" t="s">
        <v>190</v>
      </c>
      <c r="B8" s="151">
        <v>400</v>
      </c>
      <c r="C8" s="270">
        <f>C10+C11+C12+C13+C14</f>
        <v>0</v>
      </c>
      <c r="D8" s="270">
        <f>D10+D11+D12+D13+D14</f>
        <v>0</v>
      </c>
      <c r="E8" s="269">
        <f>'СПРАВКА 1 0106'!C8+'СПРАВКА 1 0106_0412'!C8</f>
        <v>0</v>
      </c>
    </row>
    <row r="9" spans="1:5" ht="29.25" customHeight="1">
      <c r="A9" s="156" t="s">
        <v>128</v>
      </c>
      <c r="B9" s="152"/>
      <c r="C9" s="330"/>
      <c r="D9" s="330"/>
      <c r="E9" s="342"/>
    </row>
    <row r="10" spans="1:5" ht="36.75" customHeight="1">
      <c r="A10" s="157" t="s">
        <v>126</v>
      </c>
      <c r="B10" s="153">
        <v>410</v>
      </c>
      <c r="C10" s="331"/>
      <c r="D10" s="331"/>
      <c r="E10" s="343">
        <f>'СПРАВКА 1 0106'!C10+'СПРАВКА 1 0106_0412'!C10</f>
        <v>0</v>
      </c>
    </row>
    <row r="11" spans="1:5" ht="36.75" customHeight="1">
      <c r="A11" s="157" t="s">
        <v>50</v>
      </c>
      <c r="B11" s="154">
        <v>420</v>
      </c>
      <c r="C11" s="332"/>
      <c r="D11" s="332"/>
      <c r="E11" s="340">
        <f>'СПРАВКА 1 0106'!C11+'СПРАВКА 1 0106_0412'!C11</f>
        <v>0</v>
      </c>
    </row>
    <row r="12" spans="1:5" ht="36.75" customHeight="1">
      <c r="A12" s="157" t="s">
        <v>51</v>
      </c>
      <c r="B12" s="154">
        <v>430</v>
      </c>
      <c r="C12" s="332"/>
      <c r="D12" s="332"/>
      <c r="E12" s="340">
        <f>'СПРАВКА 1 0106'!C12+'СПРАВКА 1 0106_0412'!C12</f>
        <v>0</v>
      </c>
    </row>
    <row r="13" spans="1:5" ht="36.75" customHeight="1">
      <c r="A13" s="157" t="s">
        <v>52</v>
      </c>
      <c r="B13" s="154">
        <v>440</v>
      </c>
      <c r="C13" s="332"/>
      <c r="D13" s="332"/>
      <c r="E13" s="340">
        <f>'СПРАВКА 1 0106'!C13+'СПРАВКА 1 0106_0412'!C13</f>
        <v>0</v>
      </c>
    </row>
    <row r="14" spans="1:5" ht="36.75" customHeight="1" thickBot="1">
      <c r="A14" s="158" t="s">
        <v>127</v>
      </c>
      <c r="B14" s="155">
        <v>450</v>
      </c>
      <c r="C14" s="333"/>
      <c r="D14" s="333"/>
      <c r="E14" s="341">
        <f>'СПРАВКА 1 0106'!C14+'СПРАВКА 1 0106_0412'!C14</f>
        <v>0</v>
      </c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4" t="s">
        <v>107</v>
      </c>
      <c r="B16" s="525"/>
      <c r="C16" s="525"/>
      <c r="D16" s="525"/>
      <c r="E16" s="525"/>
    </row>
  </sheetData>
  <sheetProtection/>
  <mergeCells count="5">
    <mergeCell ref="A3:E3"/>
    <mergeCell ref="A4:A5"/>
    <mergeCell ref="B4:B5"/>
    <mergeCell ref="C4:E4"/>
    <mergeCell ref="A16:E16"/>
  </mergeCell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view="pageBreakPreview" zoomScale="73" zoomScaleSheetLayoutView="73" zoomScalePageLayoutView="0" workbookViewId="0" topLeftCell="A1">
      <selection activeCell="E9" sqref="E9"/>
    </sheetView>
  </sheetViews>
  <sheetFormatPr defaultColWidth="9.00390625" defaultRowHeight="12.75"/>
  <cols>
    <col min="1" max="1" width="89.37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G2" s="558" t="s">
        <v>206</v>
      </c>
      <c r="H2" s="558"/>
    </row>
    <row r="3" spans="1:8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</row>
    <row r="4" spans="1:8" ht="26.25" customHeight="1" thickBot="1">
      <c r="A4" s="559" t="s">
        <v>3</v>
      </c>
      <c r="B4" s="542" t="s">
        <v>17</v>
      </c>
      <c r="C4" s="580" t="s">
        <v>104</v>
      </c>
      <c r="D4" s="564"/>
      <c r="E4" s="564"/>
      <c r="F4" s="564"/>
      <c r="G4" s="564"/>
      <c r="H4" s="581"/>
    </row>
    <row r="5" spans="1:8" ht="98.25" customHeight="1" thickBot="1">
      <c r="A5" s="560"/>
      <c r="B5" s="543"/>
      <c r="C5" s="570" t="s">
        <v>171</v>
      </c>
      <c r="D5" s="570"/>
      <c r="E5" s="531" t="s">
        <v>191</v>
      </c>
      <c r="F5" s="531"/>
      <c r="G5" s="570" t="s">
        <v>192</v>
      </c>
      <c r="H5" s="570"/>
    </row>
    <row r="6" spans="1:8" ht="25.5" customHeight="1" thickBot="1">
      <c r="A6" s="582"/>
      <c r="B6" s="561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1.5" customHeight="1">
      <c r="A8" s="199" t="s">
        <v>97</v>
      </c>
      <c r="B8" s="84">
        <v>460</v>
      </c>
      <c r="C8" s="452"/>
      <c r="D8" s="404"/>
      <c r="E8" s="452"/>
      <c r="F8" s="404"/>
      <c r="G8" s="472"/>
      <c r="H8" s="473"/>
    </row>
    <row r="9" spans="1:8" ht="26.25">
      <c r="A9" s="188" t="s">
        <v>136</v>
      </c>
      <c r="B9" s="85">
        <v>470</v>
      </c>
      <c r="C9" s="453"/>
      <c r="D9" s="405"/>
      <c r="E9" s="453"/>
      <c r="F9" s="405"/>
      <c r="G9" s="474">
        <f>'СПРАВКА2 0106'!C9+'СПРАВКА 2 0106_0412'!C9</f>
        <v>0</v>
      </c>
      <c r="H9" s="475">
        <f>'СПРАВКА2 0106'!D9+'СПРАВКА 2 0106_0412'!D9</f>
        <v>0</v>
      </c>
    </row>
    <row r="10" spans="1:8" ht="26.25">
      <c r="A10" s="188" t="s">
        <v>137</v>
      </c>
      <c r="B10" s="85">
        <v>480</v>
      </c>
      <c r="C10" s="453"/>
      <c r="D10" s="405"/>
      <c r="E10" s="453"/>
      <c r="F10" s="405"/>
      <c r="G10" s="474">
        <f>'СПРАВКА2 0106'!C10+'СПРАВКА 2 0106_0412'!C10</f>
        <v>0</v>
      </c>
      <c r="H10" s="475">
        <f>'СПРАВКА2 0106'!D10+'СПРАВКА 2 0106_0412'!D10</f>
        <v>0</v>
      </c>
    </row>
    <row r="11" spans="1:8" ht="38.25">
      <c r="A11" s="188" t="s">
        <v>142</v>
      </c>
      <c r="B11" s="85">
        <v>490</v>
      </c>
      <c r="C11" s="453"/>
      <c r="D11" s="405"/>
      <c r="E11" s="453"/>
      <c r="F11" s="405"/>
      <c r="G11" s="474">
        <f>'СПРАВКА2 0106'!C11+'СПРАВКА 2 0106_0412'!C11</f>
        <v>0</v>
      </c>
      <c r="H11" s="475">
        <f>'СПРАВКА2 0106'!D11+'СПРАВКА 2 0106_0412'!D11</f>
        <v>0</v>
      </c>
    </row>
    <row r="12" spans="1:8" ht="39" thickBot="1">
      <c r="A12" s="189" t="s">
        <v>138</v>
      </c>
      <c r="B12" s="86">
        <v>500</v>
      </c>
      <c r="C12" s="470"/>
      <c r="D12" s="471"/>
      <c r="E12" s="470"/>
      <c r="F12" s="471"/>
      <c r="G12" s="476">
        <f>'СПРАВКА2 0106'!C12+'СПРАВКА 2 0106_0412'!C12</f>
        <v>0</v>
      </c>
      <c r="H12" s="477">
        <f>'СПРАВКА2 0106'!D12+'СПРАВКА 2 0106_0412'!D12</f>
        <v>0</v>
      </c>
    </row>
    <row r="13" spans="1:8" ht="24.75" customHeight="1" thickBot="1">
      <c r="A13" s="567" t="s">
        <v>133</v>
      </c>
      <c r="B13" s="567"/>
      <c r="C13" s="567"/>
      <c r="D13" s="567"/>
      <c r="E13" s="567"/>
      <c r="F13" s="567"/>
      <c r="G13" s="567"/>
      <c r="H13" s="567"/>
    </row>
    <row r="14" spans="1:8" ht="18.75" customHeight="1" thickBot="1">
      <c r="A14" s="559" t="s">
        <v>3</v>
      </c>
      <c r="B14" s="542" t="s">
        <v>17</v>
      </c>
      <c r="C14" s="580" t="s">
        <v>104</v>
      </c>
      <c r="D14" s="564"/>
      <c r="E14" s="564"/>
      <c r="F14" s="564"/>
      <c r="G14" s="564"/>
      <c r="H14" s="581"/>
    </row>
    <row r="15" spans="1:8" ht="99.75" customHeight="1" thickBot="1">
      <c r="A15" s="560"/>
      <c r="B15" s="543"/>
      <c r="C15" s="570" t="s">
        <v>171</v>
      </c>
      <c r="D15" s="570"/>
      <c r="E15" s="531" t="s">
        <v>191</v>
      </c>
      <c r="F15" s="531"/>
      <c r="G15" s="570" t="s">
        <v>192</v>
      </c>
      <c r="H15" s="570"/>
    </row>
    <row r="16" spans="1:8" ht="24.75" customHeight="1" thickBot="1">
      <c r="A16" s="582"/>
      <c r="B16" s="561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6.25">
      <c r="A18" s="187" t="s">
        <v>134</v>
      </c>
      <c r="B18" s="84">
        <v>510</v>
      </c>
      <c r="C18" s="452"/>
      <c r="D18" s="404"/>
      <c r="E18" s="452"/>
      <c r="F18" s="404"/>
      <c r="G18" s="472"/>
      <c r="H18" s="473"/>
    </row>
    <row r="19" spans="1:8" ht="26.25">
      <c r="A19" s="188" t="s">
        <v>139</v>
      </c>
      <c r="B19" s="85">
        <v>520</v>
      </c>
      <c r="C19" s="453"/>
      <c r="D19" s="405"/>
      <c r="E19" s="453"/>
      <c r="F19" s="405"/>
      <c r="G19" s="474">
        <f>'СПРАВКА2 0106'!C19+'СПРАВКА 2 0106_0412'!C19</f>
        <v>0</v>
      </c>
      <c r="H19" s="475">
        <f>'СПРАВКА2 0106'!D19+'СПРАВКА 2 0106_0412'!D19</f>
        <v>0</v>
      </c>
    </row>
    <row r="20" spans="1:8" ht="26.25">
      <c r="A20" s="188" t="s">
        <v>140</v>
      </c>
      <c r="B20" s="85">
        <v>530</v>
      </c>
      <c r="C20" s="453"/>
      <c r="D20" s="405"/>
      <c r="E20" s="453"/>
      <c r="F20" s="405"/>
      <c r="G20" s="474">
        <f>'СПРАВКА2 0106'!C20+'СПРАВКА 2 0106_0412'!C20</f>
        <v>0</v>
      </c>
      <c r="H20" s="475">
        <f>'СПРАВКА2 0106'!D20+'СПРАВКА 2 0106_0412'!D20</f>
        <v>0</v>
      </c>
    </row>
    <row r="21" spans="1:8" ht="38.25">
      <c r="A21" s="188" t="s">
        <v>143</v>
      </c>
      <c r="B21" s="85">
        <v>540</v>
      </c>
      <c r="C21" s="453"/>
      <c r="D21" s="405"/>
      <c r="E21" s="453"/>
      <c r="F21" s="405"/>
      <c r="G21" s="474">
        <f>'СПРАВКА2 0106'!C21+'СПРАВКА 2 0106_0412'!C21</f>
        <v>0</v>
      </c>
      <c r="H21" s="475">
        <f>'СПРАВКА2 0106'!D21+'СПРАВКА 2 0106_0412'!D21</f>
        <v>0</v>
      </c>
    </row>
    <row r="22" spans="1:8" ht="39" thickBot="1">
      <c r="A22" s="189" t="s">
        <v>141</v>
      </c>
      <c r="B22" s="86">
        <v>550</v>
      </c>
      <c r="C22" s="470"/>
      <c r="D22" s="471"/>
      <c r="E22" s="470"/>
      <c r="F22" s="471"/>
      <c r="G22" s="476">
        <f>'СПРАВКА2 0106'!C22+'СПРАВКА 2 0106_0412'!C22</f>
        <v>0</v>
      </c>
      <c r="H22" s="477">
        <f>'СПРАВКА2 0106'!D22+'СПРАВКА 2 0106_0412'!D22</f>
        <v>0</v>
      </c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/>
  <mergeCells count="15">
    <mergeCell ref="A13:H13"/>
    <mergeCell ref="A14:A16"/>
    <mergeCell ref="B14:B16"/>
    <mergeCell ref="C14:H14"/>
    <mergeCell ref="C15:D15"/>
    <mergeCell ref="E15:F15"/>
    <mergeCell ref="G15:H15"/>
    <mergeCell ref="G2:H2"/>
    <mergeCell ref="A3:H3"/>
    <mergeCell ref="A4:A6"/>
    <mergeCell ref="B4:B6"/>
    <mergeCell ref="C4:H4"/>
    <mergeCell ref="C5:D5"/>
    <mergeCell ref="E5:F5"/>
    <mergeCell ref="G5:H5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00390625" defaultRowHeight="12.75"/>
  <cols>
    <col min="1" max="1" width="92.00390625" style="0" customWidth="1"/>
    <col min="3" max="3" width="21.25390625" style="0" customWidth="1"/>
    <col min="4" max="4" width="23.125" style="0" customWidth="1"/>
    <col min="5" max="5" width="21.375" style="0" customWidth="1"/>
    <col min="6" max="6" width="23.25390625" style="0" customWidth="1"/>
    <col min="7" max="7" width="21.75390625" style="0" customWidth="1"/>
    <col min="8" max="8" width="22.875" style="0" customWidth="1"/>
  </cols>
  <sheetData>
    <row r="1" ht="15" customHeight="1">
      <c r="H1" s="211" t="s">
        <v>207</v>
      </c>
    </row>
    <row r="2" spans="1:8" ht="19.5" thickBot="1">
      <c r="A2" s="511" t="s">
        <v>45</v>
      </c>
      <c r="B2" s="511"/>
      <c r="C2" s="511"/>
      <c r="D2" s="511"/>
      <c r="E2" s="511"/>
      <c r="F2" s="511"/>
      <c r="G2" s="511"/>
      <c r="H2" s="511"/>
    </row>
    <row r="3" spans="1:8" ht="15.75" customHeight="1" thickBot="1">
      <c r="A3" s="501" t="s">
        <v>3</v>
      </c>
      <c r="B3" s="512" t="s">
        <v>2</v>
      </c>
      <c r="C3" s="584" t="s">
        <v>89</v>
      </c>
      <c r="D3" s="585"/>
      <c r="E3" s="585"/>
      <c r="F3" s="585"/>
      <c r="G3" s="585"/>
      <c r="H3" s="586"/>
    </row>
    <row r="4" spans="1:8" ht="77.25" customHeight="1" thickBot="1">
      <c r="A4" s="502"/>
      <c r="B4" s="513"/>
      <c r="C4" s="570" t="s">
        <v>174</v>
      </c>
      <c r="D4" s="570"/>
      <c r="E4" s="570" t="s">
        <v>197</v>
      </c>
      <c r="F4" s="570"/>
      <c r="G4" s="570" t="s">
        <v>198</v>
      </c>
      <c r="H4" s="570"/>
    </row>
    <row r="5" spans="1:8" ht="51.75" customHeight="1" thickBot="1">
      <c r="A5" s="503"/>
      <c r="B5" s="514"/>
      <c r="C5" s="132" t="s">
        <v>87</v>
      </c>
      <c r="D5" s="94" t="s">
        <v>48</v>
      </c>
      <c r="E5" s="219" t="s">
        <v>87</v>
      </c>
      <c r="F5" s="218" t="s">
        <v>90</v>
      </c>
      <c r="G5" s="132" t="s">
        <v>87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167</v>
      </c>
      <c r="B7" s="102" t="s">
        <v>10</v>
      </c>
      <c r="C7" s="120" t="s">
        <v>6</v>
      </c>
      <c r="D7" s="209">
        <f>F7+H7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</row>
    <row r="8" spans="1:8" ht="17.25" customHeight="1">
      <c r="A8" s="112" t="s">
        <v>108</v>
      </c>
      <c r="B8" s="103"/>
      <c r="C8" s="121"/>
      <c r="D8" s="297"/>
      <c r="E8" s="365"/>
      <c r="F8" s="364"/>
      <c r="G8" s="365"/>
      <c r="H8" s="364"/>
    </row>
    <row r="9" spans="1:8" ht="17.25" customHeight="1">
      <c r="A9" s="113" t="s">
        <v>109</v>
      </c>
      <c r="B9" s="104" t="s">
        <v>23</v>
      </c>
      <c r="C9" s="122" t="s">
        <v>6</v>
      </c>
      <c r="D9" s="291">
        <f>F9+H9</f>
        <v>0</v>
      </c>
      <c r="E9" s="366" t="s">
        <v>6</v>
      </c>
      <c r="F9" s="360"/>
      <c r="G9" s="366" t="s">
        <v>6</v>
      </c>
      <c r="H9" s="360"/>
    </row>
    <row r="10" spans="1:8" ht="22.5" customHeight="1" thickBot="1">
      <c r="A10" s="114" t="s">
        <v>110</v>
      </c>
      <c r="B10" s="105" t="s">
        <v>24</v>
      </c>
      <c r="C10" s="123" t="s">
        <v>6</v>
      </c>
      <c r="D10" s="220">
        <f>F10+H10</f>
        <v>0</v>
      </c>
      <c r="E10" s="367" t="s">
        <v>6</v>
      </c>
      <c r="F10" s="361"/>
      <c r="G10" s="367" t="s">
        <v>6</v>
      </c>
      <c r="H10" s="361"/>
    </row>
    <row r="11" spans="1:8" ht="40.5" customHeight="1" thickBot="1">
      <c r="A11" s="111" t="s">
        <v>166</v>
      </c>
      <c r="B11" s="102" t="s">
        <v>11</v>
      </c>
      <c r="C11" s="120" t="s">
        <v>6</v>
      </c>
      <c r="D11" s="209">
        <f>F11+H11</f>
        <v>2464969</v>
      </c>
      <c r="E11" s="363" t="s">
        <v>6</v>
      </c>
      <c r="F11" s="250">
        <v>2464969</v>
      </c>
      <c r="G11" s="363" t="s">
        <v>6</v>
      </c>
      <c r="H11" s="250">
        <f>H13+H14+H16</f>
        <v>0</v>
      </c>
    </row>
    <row r="12" spans="1:8" ht="24.75" customHeight="1">
      <c r="A12" s="112" t="s">
        <v>111</v>
      </c>
      <c r="B12" s="106"/>
      <c r="C12" s="124"/>
      <c r="D12" s="59"/>
      <c r="E12" s="369"/>
      <c r="F12" s="368"/>
      <c r="G12" s="369"/>
      <c r="H12" s="368"/>
    </row>
    <row r="13" spans="1:8" ht="26.25" customHeight="1">
      <c r="A13" s="113" t="s">
        <v>112</v>
      </c>
      <c r="B13" s="104" t="s">
        <v>14</v>
      </c>
      <c r="C13" s="122" t="s">
        <v>6</v>
      </c>
      <c r="D13" s="291">
        <f aca="true" t="shared" si="0" ref="D13:D20">F13+H13</f>
        <v>0</v>
      </c>
      <c r="E13" s="366" t="s">
        <v>6</v>
      </c>
      <c r="F13" s="360"/>
      <c r="G13" s="366" t="s">
        <v>6</v>
      </c>
      <c r="H13" s="360"/>
    </row>
    <row r="14" spans="1:8" ht="24" customHeight="1">
      <c r="A14" s="113" t="s">
        <v>113</v>
      </c>
      <c r="B14" s="104" t="s">
        <v>15</v>
      </c>
      <c r="C14" s="122" t="s">
        <v>6</v>
      </c>
      <c r="D14" s="291">
        <f t="shared" si="0"/>
        <v>0</v>
      </c>
      <c r="E14" s="366" t="s">
        <v>6</v>
      </c>
      <c r="F14" s="360"/>
      <c r="G14" s="366" t="s">
        <v>6</v>
      </c>
      <c r="H14" s="360"/>
    </row>
    <row r="15" spans="1:8" ht="17.25" customHeight="1">
      <c r="A15" s="115" t="s">
        <v>145</v>
      </c>
      <c r="B15" s="107" t="s">
        <v>16</v>
      </c>
      <c r="C15" s="122" t="s">
        <v>6</v>
      </c>
      <c r="D15" s="291">
        <f t="shared" si="0"/>
        <v>0</v>
      </c>
      <c r="E15" s="366" t="s">
        <v>6</v>
      </c>
      <c r="F15" s="360"/>
      <c r="G15" s="366" t="s">
        <v>6</v>
      </c>
      <c r="H15" s="360"/>
    </row>
    <row r="16" spans="1:8" ht="17.25" customHeight="1" thickBot="1">
      <c r="A16" s="114" t="s">
        <v>110</v>
      </c>
      <c r="B16" s="105" t="s">
        <v>25</v>
      </c>
      <c r="C16" s="123" t="s">
        <v>6</v>
      </c>
      <c r="D16" s="220">
        <f t="shared" si="0"/>
        <v>0</v>
      </c>
      <c r="E16" s="367" t="s">
        <v>6</v>
      </c>
      <c r="F16" s="361"/>
      <c r="G16" s="367" t="s">
        <v>6</v>
      </c>
      <c r="H16" s="361"/>
    </row>
    <row r="17" spans="1:8" ht="35.25" customHeight="1" thickBot="1">
      <c r="A17" s="111" t="s">
        <v>53</v>
      </c>
      <c r="B17" s="102" t="s">
        <v>12</v>
      </c>
      <c r="C17" s="125" t="s">
        <v>6</v>
      </c>
      <c r="D17" s="209">
        <f t="shared" si="0"/>
        <v>1937363</v>
      </c>
      <c r="E17" s="101" t="s">
        <v>6</v>
      </c>
      <c r="F17" s="241">
        <v>1937363</v>
      </c>
      <c r="G17" s="101" t="s">
        <v>6</v>
      </c>
      <c r="H17" s="241"/>
    </row>
    <row r="18" spans="1:8" ht="50.25" customHeight="1" thickBot="1">
      <c r="A18" s="111" t="s">
        <v>82</v>
      </c>
      <c r="B18" s="102" t="s">
        <v>13</v>
      </c>
      <c r="C18" s="125" t="s">
        <v>6</v>
      </c>
      <c r="D18" s="209">
        <f t="shared" si="0"/>
        <v>738553</v>
      </c>
      <c r="E18" s="101" t="s">
        <v>6</v>
      </c>
      <c r="F18" s="241">
        <v>738553</v>
      </c>
      <c r="G18" s="101" t="s">
        <v>6</v>
      </c>
      <c r="H18" s="241"/>
    </row>
    <row r="19" spans="1:8" ht="52.5" customHeight="1" thickBot="1">
      <c r="A19" s="111" t="s">
        <v>168</v>
      </c>
      <c r="B19" s="102" t="s">
        <v>7</v>
      </c>
      <c r="C19" s="208">
        <f>E19+G19</f>
        <v>6848785</v>
      </c>
      <c r="D19" s="209">
        <f t="shared" si="0"/>
        <v>5140885</v>
      </c>
      <c r="E19" s="242">
        <v>6848785</v>
      </c>
      <c r="F19" s="209">
        <f>F11+F17+F18</f>
        <v>5140885</v>
      </c>
      <c r="G19" s="242"/>
      <c r="H19" s="209">
        <f>H7+H11+H17+H18</f>
        <v>0</v>
      </c>
    </row>
    <row r="20" spans="1:8" ht="34.5" customHeight="1" thickBot="1">
      <c r="A20" s="111" t="s">
        <v>99</v>
      </c>
      <c r="B20" s="102" t="s">
        <v>26</v>
      </c>
      <c r="C20" s="208">
        <f>E20+G20</f>
        <v>22832</v>
      </c>
      <c r="D20" s="209">
        <f t="shared" si="0"/>
        <v>0</v>
      </c>
      <c r="E20" s="242"/>
      <c r="F20" s="241"/>
      <c r="G20" s="242">
        <v>22832</v>
      </c>
      <c r="H20" s="241"/>
    </row>
    <row r="21" spans="1:8" ht="15.75">
      <c r="A21" s="112" t="s">
        <v>115</v>
      </c>
      <c r="B21" s="108"/>
      <c r="C21" s="124"/>
      <c r="D21" s="59"/>
      <c r="E21" s="97"/>
      <c r="F21" s="90"/>
      <c r="G21" s="97"/>
      <c r="H21" s="90"/>
    </row>
    <row r="22" spans="1:8" ht="33" customHeight="1">
      <c r="A22" s="113" t="s">
        <v>116</v>
      </c>
      <c r="B22" s="104" t="s">
        <v>38</v>
      </c>
      <c r="C22" s="122" t="s">
        <v>6</v>
      </c>
      <c r="D22" s="291">
        <f>F22+H22</f>
        <v>0</v>
      </c>
      <c r="E22" s="362" t="s">
        <v>6</v>
      </c>
      <c r="F22" s="360"/>
      <c r="G22" s="362" t="s">
        <v>6</v>
      </c>
      <c r="H22" s="360"/>
    </row>
    <row r="23" spans="1:8" ht="27.75" customHeight="1">
      <c r="A23" s="113" t="s">
        <v>120</v>
      </c>
      <c r="B23" s="104" t="s">
        <v>39</v>
      </c>
      <c r="C23" s="122" t="s">
        <v>6</v>
      </c>
      <c r="D23" s="291">
        <f>F23+H23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</row>
    <row r="24" spans="1:8" ht="19.5" customHeight="1">
      <c r="A24" s="116" t="s">
        <v>117</v>
      </c>
      <c r="B24" s="109"/>
      <c r="C24" s="126"/>
      <c r="D24" s="127"/>
      <c r="E24" s="98"/>
      <c r="F24" s="370"/>
      <c r="G24" s="98"/>
      <c r="H24" s="370"/>
    </row>
    <row r="25" spans="1:8" ht="17.25" customHeight="1">
      <c r="A25" s="115" t="s">
        <v>118</v>
      </c>
      <c r="B25" s="107" t="s">
        <v>40</v>
      </c>
      <c r="C25" s="122" t="s">
        <v>6</v>
      </c>
      <c r="D25" s="291">
        <f>F25+H25</f>
        <v>0</v>
      </c>
      <c r="E25" s="118" t="s">
        <v>6</v>
      </c>
      <c r="F25" s="371"/>
      <c r="G25" s="118" t="s">
        <v>6</v>
      </c>
      <c r="H25" s="371"/>
    </row>
    <row r="26" spans="1:8" ht="18" customHeight="1">
      <c r="A26" s="115" t="s">
        <v>119</v>
      </c>
      <c r="B26" s="107" t="s">
        <v>41</v>
      </c>
      <c r="C26" s="122" t="s">
        <v>6</v>
      </c>
      <c r="D26" s="291">
        <f>F26+H26</f>
        <v>0</v>
      </c>
      <c r="E26" s="118" t="s">
        <v>6</v>
      </c>
      <c r="F26" s="371"/>
      <c r="G26" s="118" t="s">
        <v>6</v>
      </c>
      <c r="H26" s="371"/>
    </row>
    <row r="27" spans="1:8" ht="37.5" customHeight="1">
      <c r="A27" s="113" t="s">
        <v>144</v>
      </c>
      <c r="B27" s="104" t="s">
        <v>121</v>
      </c>
      <c r="C27" s="122" t="s">
        <v>6</v>
      </c>
      <c r="D27" s="291">
        <f>F27+H27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</row>
    <row r="28" spans="1:8" ht="15.75" customHeight="1">
      <c r="A28" s="116" t="s">
        <v>117</v>
      </c>
      <c r="B28" s="109"/>
      <c r="C28" s="126"/>
      <c r="D28" s="127"/>
      <c r="E28" s="98"/>
      <c r="F28" s="370"/>
      <c r="G28" s="98"/>
      <c r="H28" s="370"/>
    </row>
    <row r="29" spans="1:8" ht="18" customHeight="1">
      <c r="A29" s="115" t="s">
        <v>118</v>
      </c>
      <c r="B29" s="107" t="s">
        <v>122</v>
      </c>
      <c r="C29" s="122" t="s">
        <v>6</v>
      </c>
      <c r="D29" s="291">
        <f>F29+H29</f>
        <v>0</v>
      </c>
      <c r="E29" s="118" t="s">
        <v>6</v>
      </c>
      <c r="F29" s="371"/>
      <c r="G29" s="118" t="s">
        <v>6</v>
      </c>
      <c r="H29" s="371"/>
    </row>
    <row r="30" spans="1:8" ht="15.75" customHeight="1" thickBot="1">
      <c r="A30" s="128" t="s">
        <v>119</v>
      </c>
      <c r="B30" s="129" t="s">
        <v>123</v>
      </c>
      <c r="C30" s="123" t="s">
        <v>6</v>
      </c>
      <c r="D30" s="220">
        <f>F30+H30</f>
        <v>0</v>
      </c>
      <c r="E30" s="119" t="s">
        <v>6</v>
      </c>
      <c r="F30" s="372"/>
      <c r="G30" s="119" t="s">
        <v>6</v>
      </c>
      <c r="H30" s="372"/>
    </row>
    <row r="31" spans="1:8" ht="36.75" customHeight="1" thickBot="1">
      <c r="A31" s="111" t="s">
        <v>100</v>
      </c>
      <c r="B31" s="102" t="s">
        <v>8</v>
      </c>
      <c r="C31" s="208">
        <f>E31+G31</f>
        <v>3788242</v>
      </c>
      <c r="D31" s="209">
        <f>F31+H31</f>
        <v>2910133</v>
      </c>
      <c r="E31" s="242">
        <v>3663241</v>
      </c>
      <c r="F31" s="241">
        <v>2815836</v>
      </c>
      <c r="G31" s="242">
        <v>125001</v>
      </c>
      <c r="H31" s="241">
        <v>94297</v>
      </c>
    </row>
    <row r="32" spans="1:8" ht="24.75" customHeight="1">
      <c r="A32" s="112" t="s">
        <v>115</v>
      </c>
      <c r="B32" s="106"/>
      <c r="C32" s="124"/>
      <c r="D32" s="59"/>
      <c r="E32" s="97"/>
      <c r="F32" s="90"/>
      <c r="G32" s="97"/>
      <c r="H32" s="90"/>
    </row>
    <row r="33" spans="1:8" ht="17.25" customHeight="1" thickBot="1">
      <c r="A33" s="114" t="s">
        <v>124</v>
      </c>
      <c r="B33" s="129" t="s">
        <v>129</v>
      </c>
      <c r="C33" s="123" t="s">
        <v>6</v>
      </c>
      <c r="D33" s="220">
        <f>F33+H33</f>
        <v>0</v>
      </c>
      <c r="E33" s="119" t="s">
        <v>6</v>
      </c>
      <c r="F33" s="361"/>
      <c r="G33" s="119" t="s">
        <v>6</v>
      </c>
      <c r="H33" s="361"/>
    </row>
    <row r="34" spans="1:8" ht="51" customHeight="1" thickBot="1">
      <c r="A34" s="111" t="s">
        <v>150</v>
      </c>
      <c r="B34" s="102" t="s">
        <v>9</v>
      </c>
      <c r="C34" s="208">
        <f>E34+G34</f>
        <v>10659859</v>
      </c>
      <c r="D34" s="209">
        <f>F34+H34</f>
        <v>8051018</v>
      </c>
      <c r="E34" s="208">
        <f>E19+E20+E31</f>
        <v>10512026</v>
      </c>
      <c r="F34" s="209">
        <f>F19+F20+F31</f>
        <v>7956721</v>
      </c>
      <c r="G34" s="208">
        <f>G19+G20+G31</f>
        <v>147833</v>
      </c>
      <c r="H34" s="209">
        <f>H19+H20+H31</f>
        <v>94297</v>
      </c>
    </row>
    <row r="35" spans="1:8" ht="20.25" customHeight="1">
      <c r="A35" s="130" t="s">
        <v>114</v>
      </c>
      <c r="B35" s="106"/>
      <c r="C35" s="124"/>
      <c r="D35" s="59"/>
      <c r="E35" s="97"/>
      <c r="F35" s="58"/>
      <c r="G35" s="97"/>
      <c r="H35" s="58"/>
    </row>
    <row r="36" spans="1:8" ht="20.25" customHeight="1" thickBot="1">
      <c r="A36" s="117" t="s">
        <v>130</v>
      </c>
      <c r="B36" s="110" t="s">
        <v>131</v>
      </c>
      <c r="C36" s="210" t="s">
        <v>6</v>
      </c>
      <c r="D36" s="220">
        <f>F36+H36</f>
        <v>265162</v>
      </c>
      <c r="E36" s="99" t="s">
        <v>6</v>
      </c>
      <c r="F36" s="243">
        <v>265162</v>
      </c>
      <c r="G36" s="99" t="s">
        <v>6</v>
      </c>
      <c r="H36" s="243"/>
    </row>
    <row r="37" spans="1:8" ht="15.75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="86" zoomScaleNormal="8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6" sqref="I16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27" t="s">
        <v>208</v>
      </c>
      <c r="K2" s="527"/>
    </row>
    <row r="3" spans="1:11" s="14" customFormat="1" ht="20.25" customHeight="1" thickBot="1">
      <c r="A3" s="528" t="s">
        <v>188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19.5" customHeight="1" thickBot="1">
      <c r="A4" s="533" t="s">
        <v>3</v>
      </c>
      <c r="B4" s="535" t="s">
        <v>17</v>
      </c>
      <c r="C4" s="577" t="s">
        <v>101</v>
      </c>
      <c r="D4" s="529"/>
      <c r="E4" s="529"/>
      <c r="F4" s="529"/>
      <c r="G4" s="529"/>
      <c r="H4" s="529"/>
      <c r="I4" s="529"/>
      <c r="J4" s="529"/>
      <c r="K4" s="530"/>
    </row>
    <row r="5" spans="1:11" ht="87" customHeight="1" thickBot="1">
      <c r="A5" s="534"/>
      <c r="B5" s="536"/>
      <c r="C5" s="575" t="s">
        <v>174</v>
      </c>
      <c r="D5" s="576"/>
      <c r="E5" s="574"/>
      <c r="F5" s="575" t="s">
        <v>183</v>
      </c>
      <c r="G5" s="576"/>
      <c r="H5" s="574"/>
      <c r="I5" s="575" t="s">
        <v>182</v>
      </c>
      <c r="J5" s="576"/>
      <c r="K5" s="574"/>
    </row>
    <row r="6" spans="1:11" s="13" customFormat="1" ht="94.5" customHeight="1" thickBot="1">
      <c r="A6" s="534"/>
      <c r="B6" s="537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>
        <f aca="true" t="shared" si="0" ref="C8:E9">F8+I8</f>
        <v>0</v>
      </c>
      <c r="D8" s="227">
        <f t="shared" si="0"/>
        <v>0</v>
      </c>
      <c r="E8" s="209">
        <f t="shared" si="0"/>
        <v>0</v>
      </c>
      <c r="F8" s="226"/>
      <c r="G8" s="227"/>
      <c r="H8" s="209"/>
      <c r="I8" s="226"/>
      <c r="J8" s="227"/>
      <c r="K8" s="209"/>
    </row>
    <row r="9" spans="1:11" s="28" customFormat="1" ht="38.25" customHeight="1" thickBot="1">
      <c r="A9" s="138" t="s">
        <v>67</v>
      </c>
      <c r="B9" s="133" t="s">
        <v>19</v>
      </c>
      <c r="C9" s="226">
        <f t="shared" si="0"/>
        <v>7</v>
      </c>
      <c r="D9" s="227">
        <f t="shared" si="0"/>
        <v>7</v>
      </c>
      <c r="E9" s="209">
        <f t="shared" si="0"/>
        <v>7</v>
      </c>
      <c r="F9" s="248">
        <v>7</v>
      </c>
      <c r="G9" s="249">
        <v>7</v>
      </c>
      <c r="H9" s="250">
        <v>7</v>
      </c>
      <c r="I9" s="248">
        <f>I11+I12+I13+I14+I15</f>
        <v>0</v>
      </c>
      <c r="J9" s="249">
        <f>J11+J12+J13+J14+J15</f>
        <v>0</v>
      </c>
      <c r="K9" s="250">
        <f>K11+K12+K13+K14+K15</f>
        <v>0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126</v>
      </c>
      <c r="B11" s="25" t="s">
        <v>32</v>
      </c>
      <c r="C11" s="425">
        <f aca="true" t="shared" si="1" ref="C11:E15">F11+I11</f>
        <v>0</v>
      </c>
      <c r="D11" s="426">
        <f t="shared" si="1"/>
        <v>0</v>
      </c>
      <c r="E11" s="427">
        <f t="shared" si="1"/>
        <v>0</v>
      </c>
      <c r="F11" s="395"/>
      <c r="G11" s="421"/>
      <c r="H11" s="415"/>
      <c r="I11" s="395"/>
      <c r="J11" s="421"/>
      <c r="K11" s="415"/>
    </row>
    <row r="12" spans="1:11" ht="24.75" customHeight="1">
      <c r="A12" s="157" t="s">
        <v>50</v>
      </c>
      <c r="B12" s="20" t="s">
        <v>20</v>
      </c>
      <c r="C12" s="428">
        <f t="shared" si="1"/>
        <v>0</v>
      </c>
      <c r="D12" s="429">
        <f t="shared" si="1"/>
        <v>0</v>
      </c>
      <c r="E12" s="430">
        <f t="shared" si="1"/>
        <v>0</v>
      </c>
      <c r="F12" s="397"/>
      <c r="G12" s="422"/>
      <c r="H12" s="360"/>
      <c r="I12" s="397"/>
      <c r="J12" s="422"/>
      <c r="K12" s="360"/>
    </row>
    <row r="13" spans="1:11" ht="21" customHeight="1">
      <c r="A13" s="157" t="s">
        <v>51</v>
      </c>
      <c r="B13" s="20" t="s">
        <v>21</v>
      </c>
      <c r="C13" s="428">
        <f t="shared" si="1"/>
        <v>0</v>
      </c>
      <c r="D13" s="429">
        <f t="shared" si="1"/>
        <v>0</v>
      </c>
      <c r="E13" s="430">
        <f t="shared" si="1"/>
        <v>0</v>
      </c>
      <c r="F13" s="397"/>
      <c r="G13" s="422"/>
      <c r="H13" s="360"/>
      <c r="I13" s="397"/>
      <c r="J13" s="422"/>
      <c r="K13" s="360"/>
    </row>
    <row r="14" spans="1:11" ht="21.75" customHeight="1">
      <c r="A14" s="157" t="s">
        <v>52</v>
      </c>
      <c r="B14" s="20" t="s">
        <v>22</v>
      </c>
      <c r="C14" s="428">
        <f t="shared" si="1"/>
        <v>0</v>
      </c>
      <c r="D14" s="429">
        <f t="shared" si="1"/>
        <v>0</v>
      </c>
      <c r="E14" s="430">
        <f t="shared" si="1"/>
        <v>0</v>
      </c>
      <c r="F14" s="399"/>
      <c r="G14" s="423"/>
      <c r="H14" s="416"/>
      <c r="I14" s="399"/>
      <c r="J14" s="423"/>
      <c r="K14" s="416"/>
    </row>
    <row r="15" spans="1:11" ht="24" customHeight="1" thickBot="1">
      <c r="A15" s="169" t="s">
        <v>127</v>
      </c>
      <c r="B15" s="21" t="s">
        <v>31</v>
      </c>
      <c r="C15" s="431">
        <f t="shared" si="1"/>
        <v>0</v>
      </c>
      <c r="D15" s="432">
        <f t="shared" si="1"/>
        <v>0</v>
      </c>
      <c r="E15" s="433">
        <f t="shared" si="1"/>
        <v>0</v>
      </c>
      <c r="F15" s="401"/>
      <c r="G15" s="424"/>
      <c r="H15" s="361"/>
      <c r="I15" s="401"/>
      <c r="J15" s="424"/>
      <c r="K15" s="361"/>
    </row>
    <row r="16" spans="1:11" s="28" customFormat="1" ht="31.5" customHeight="1" thickBot="1">
      <c r="A16" s="148" t="s">
        <v>54</v>
      </c>
      <c r="B16" s="133" t="s">
        <v>33</v>
      </c>
      <c r="C16" s="226">
        <f aca="true" t="shared" si="2" ref="C16:E18">F16+I16</f>
        <v>8</v>
      </c>
      <c r="D16" s="227">
        <f t="shared" si="2"/>
        <v>8</v>
      </c>
      <c r="E16" s="209">
        <f t="shared" si="2"/>
        <v>8</v>
      </c>
      <c r="F16" s="246">
        <v>8</v>
      </c>
      <c r="G16" s="247">
        <v>8</v>
      </c>
      <c r="H16" s="241">
        <v>8</v>
      </c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26">
        <f t="shared" si="2"/>
        <v>3</v>
      </c>
      <c r="D17" s="227">
        <f t="shared" si="2"/>
        <v>3</v>
      </c>
      <c r="E17" s="209">
        <f t="shared" si="2"/>
        <v>3</v>
      </c>
      <c r="F17" s="246">
        <v>3</v>
      </c>
      <c r="G17" s="247">
        <v>3</v>
      </c>
      <c r="H17" s="241">
        <v>3</v>
      </c>
      <c r="I17" s="246"/>
      <c r="J17" s="247"/>
      <c r="K17" s="241"/>
    </row>
    <row r="18" spans="1:11" s="28" customFormat="1" ht="57.75" customHeight="1" thickBot="1">
      <c r="A18" s="170" t="s">
        <v>146</v>
      </c>
      <c r="B18" s="139" t="s">
        <v>35</v>
      </c>
      <c r="C18" s="226">
        <f t="shared" si="2"/>
        <v>18</v>
      </c>
      <c r="D18" s="227">
        <f t="shared" si="2"/>
        <v>18</v>
      </c>
      <c r="E18" s="209">
        <f t="shared" si="2"/>
        <v>18</v>
      </c>
      <c r="F18" s="226">
        <f aca="true" t="shared" si="3" ref="F18:K18">F8+F9+F16+F17</f>
        <v>18</v>
      </c>
      <c r="G18" s="227">
        <f t="shared" si="3"/>
        <v>18</v>
      </c>
      <c r="H18" s="209">
        <f t="shared" si="3"/>
        <v>18</v>
      </c>
      <c r="I18" s="226">
        <f t="shared" si="3"/>
        <v>0</v>
      </c>
      <c r="J18" s="227">
        <f t="shared" si="3"/>
        <v>0</v>
      </c>
      <c r="K18" s="209">
        <f t="shared" si="3"/>
        <v>0</v>
      </c>
    </row>
    <row r="20" spans="1:11" ht="33" customHeight="1">
      <c r="A20" s="524" t="s">
        <v>106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</row>
    <row r="21" spans="1:12" ht="29.25" customHeight="1">
      <c r="A21" s="526" t="s">
        <v>66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selection activeCell="D10" sqref="D10:D13"/>
    </sheetView>
  </sheetViews>
  <sheetFormatPr defaultColWidth="9.00390625" defaultRowHeight="12.75"/>
  <cols>
    <col min="1" max="1" width="41.7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209</v>
      </c>
      <c r="F1" s="211"/>
    </row>
    <row r="2" ht="11.25" customHeight="1">
      <c r="D2" s="83"/>
    </row>
    <row r="3" spans="1:5" ht="39" customHeight="1" thickBot="1">
      <c r="A3" s="538" t="s">
        <v>78</v>
      </c>
      <c r="B3" s="538"/>
      <c r="C3" s="538"/>
      <c r="D3" s="538"/>
      <c r="E3" s="538"/>
    </row>
    <row r="4" spans="1:11" ht="33" customHeight="1" thickBot="1">
      <c r="A4" s="542" t="s">
        <v>3</v>
      </c>
      <c r="B4" s="542" t="s">
        <v>17</v>
      </c>
      <c r="C4" s="580" t="s">
        <v>104</v>
      </c>
      <c r="D4" s="564"/>
      <c r="E4" s="581"/>
      <c r="F4" s="3"/>
      <c r="G4" s="3"/>
      <c r="H4" s="3"/>
      <c r="I4" s="3"/>
      <c r="J4" s="3"/>
      <c r="K4" s="3"/>
    </row>
    <row r="5" spans="1:11" ht="79.5" customHeight="1" thickBot="1">
      <c r="A5" s="543"/>
      <c r="B5" s="543"/>
      <c r="C5" s="214" t="s">
        <v>174</v>
      </c>
      <c r="D5" s="214" t="s">
        <v>183</v>
      </c>
      <c r="E5" s="89" t="s">
        <v>182</v>
      </c>
      <c r="G5" s="15"/>
      <c r="H5" s="3"/>
      <c r="I5" s="15"/>
      <c r="J5" s="3"/>
      <c r="K5" s="15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48" customHeight="1" thickBot="1">
      <c r="A7" s="160" t="s">
        <v>42</v>
      </c>
      <c r="B7" s="161">
        <v>300</v>
      </c>
      <c r="C7" s="271">
        <f>D7+E7</f>
        <v>2</v>
      </c>
      <c r="D7" s="434">
        <v>1</v>
      </c>
      <c r="E7" s="434">
        <v>1</v>
      </c>
    </row>
    <row r="8" spans="1:5" ht="45.75" customHeight="1" thickBot="1">
      <c r="A8" s="345" t="s">
        <v>190</v>
      </c>
      <c r="B8" s="346">
        <v>400</v>
      </c>
      <c r="C8" s="271">
        <f>D8+E8</f>
        <v>0</v>
      </c>
      <c r="D8" s="270">
        <f>D10+D11+D12+D13+D14</f>
        <v>0</v>
      </c>
      <c r="E8" s="271">
        <f>E10+E11+E12+E13+E14</f>
        <v>0</v>
      </c>
    </row>
    <row r="9" spans="1:5" ht="29.25" customHeight="1">
      <c r="A9" s="344" t="s">
        <v>128</v>
      </c>
      <c r="B9" s="330"/>
      <c r="C9" s="342"/>
      <c r="D9" s="330"/>
      <c r="E9" s="330"/>
    </row>
    <row r="10" spans="1:5" ht="36.75" customHeight="1">
      <c r="A10" s="157" t="s">
        <v>126</v>
      </c>
      <c r="B10" s="153">
        <v>410</v>
      </c>
      <c r="C10" s="325">
        <f>D10+E10</f>
        <v>0</v>
      </c>
      <c r="D10" s="331"/>
      <c r="E10" s="331"/>
    </row>
    <row r="11" spans="1:5" ht="36.75" customHeight="1">
      <c r="A11" s="157" t="s">
        <v>50</v>
      </c>
      <c r="B11" s="154">
        <v>420</v>
      </c>
      <c r="C11" s="327">
        <f>D11+E11</f>
        <v>0</v>
      </c>
      <c r="D11" s="332"/>
      <c r="E11" s="332"/>
    </row>
    <row r="12" spans="1:5" ht="36.75" customHeight="1">
      <c r="A12" s="157" t="s">
        <v>51</v>
      </c>
      <c r="B12" s="154">
        <v>430</v>
      </c>
      <c r="C12" s="327">
        <f>D12+E12</f>
        <v>0</v>
      </c>
      <c r="D12" s="332"/>
      <c r="E12" s="332"/>
    </row>
    <row r="13" spans="1:5" ht="36.75" customHeight="1">
      <c r="A13" s="157" t="s">
        <v>52</v>
      </c>
      <c r="B13" s="154">
        <v>440</v>
      </c>
      <c r="C13" s="327">
        <f>D13+E13</f>
        <v>0</v>
      </c>
      <c r="D13" s="332"/>
      <c r="E13" s="332"/>
    </row>
    <row r="14" spans="1:5" ht="36.75" customHeight="1" thickBot="1">
      <c r="A14" s="158" t="s">
        <v>127</v>
      </c>
      <c r="B14" s="155">
        <v>450</v>
      </c>
      <c r="C14" s="329">
        <f>D14+E14</f>
        <v>0</v>
      </c>
      <c r="D14" s="333"/>
      <c r="E14" s="333"/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4" t="s">
        <v>107</v>
      </c>
      <c r="B16" s="525"/>
      <c r="C16" s="525"/>
      <c r="D16" s="525"/>
      <c r="E16" s="525"/>
    </row>
  </sheetData>
  <sheetProtection/>
  <mergeCells count="5">
    <mergeCell ref="A3:E3"/>
    <mergeCell ref="A4:A5"/>
    <mergeCell ref="B4:B5"/>
    <mergeCell ref="C4:E4"/>
    <mergeCell ref="A16:E16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zoomScalePageLayoutView="0" workbookViewId="0" topLeftCell="A13">
      <selection activeCell="F18" sqref="F18"/>
    </sheetView>
  </sheetViews>
  <sheetFormatPr defaultColWidth="9.00390625" defaultRowHeight="12.75"/>
  <cols>
    <col min="1" max="1" width="66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H2" s="207" t="s">
        <v>210</v>
      </c>
    </row>
    <row r="3" spans="1:8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</row>
    <row r="4" spans="1:8" ht="26.25" customHeight="1" thickBot="1">
      <c r="A4" s="559" t="s">
        <v>3</v>
      </c>
      <c r="B4" s="542" t="s">
        <v>17</v>
      </c>
      <c r="C4" s="580" t="s">
        <v>104</v>
      </c>
      <c r="D4" s="564"/>
      <c r="E4" s="564"/>
      <c r="F4" s="564"/>
      <c r="G4" s="564"/>
      <c r="H4" s="581"/>
    </row>
    <row r="5" spans="1:8" ht="75.75" customHeight="1" thickBot="1">
      <c r="A5" s="560"/>
      <c r="B5" s="543"/>
      <c r="C5" s="570" t="s">
        <v>174</v>
      </c>
      <c r="D5" s="570"/>
      <c r="E5" s="570" t="s">
        <v>183</v>
      </c>
      <c r="F5" s="570"/>
      <c r="G5" s="570" t="s">
        <v>182</v>
      </c>
      <c r="H5" s="570"/>
    </row>
    <row r="6" spans="1:8" ht="25.5" customHeight="1" thickBot="1">
      <c r="A6" s="582"/>
      <c r="B6" s="561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7.5" customHeight="1">
      <c r="A8" s="199" t="s">
        <v>97</v>
      </c>
      <c r="B8" s="84">
        <v>460</v>
      </c>
      <c r="C8" s="478">
        <f aca="true" t="shared" si="0" ref="C8:D12">E8+G8</f>
        <v>0</v>
      </c>
      <c r="D8" s="479">
        <f t="shared" si="0"/>
        <v>0</v>
      </c>
      <c r="E8" s="454"/>
      <c r="F8" s="455"/>
      <c r="G8" s="454"/>
      <c r="H8" s="455"/>
    </row>
    <row r="9" spans="1:8" ht="29.25" customHeight="1">
      <c r="A9" s="188" t="s">
        <v>136</v>
      </c>
      <c r="B9" s="85">
        <v>470</v>
      </c>
      <c r="C9" s="480">
        <f t="shared" si="0"/>
        <v>0</v>
      </c>
      <c r="D9" s="481">
        <f t="shared" si="0"/>
        <v>0</v>
      </c>
      <c r="E9" s="456"/>
      <c r="F9" s="457"/>
      <c r="G9" s="456"/>
      <c r="H9" s="457"/>
    </row>
    <row r="10" spans="1:8" ht="27" customHeight="1">
      <c r="A10" s="188" t="s">
        <v>137</v>
      </c>
      <c r="B10" s="85">
        <v>480</v>
      </c>
      <c r="C10" s="480">
        <f t="shared" si="0"/>
        <v>0</v>
      </c>
      <c r="D10" s="481">
        <f t="shared" si="0"/>
        <v>0</v>
      </c>
      <c r="E10" s="456"/>
      <c r="F10" s="457"/>
      <c r="G10" s="456"/>
      <c r="H10" s="457"/>
    </row>
    <row r="11" spans="1:8" ht="36">
      <c r="A11" s="188" t="s">
        <v>142</v>
      </c>
      <c r="B11" s="85">
        <v>490</v>
      </c>
      <c r="C11" s="480">
        <f t="shared" si="0"/>
        <v>0</v>
      </c>
      <c r="D11" s="481">
        <f t="shared" si="0"/>
        <v>0</v>
      </c>
      <c r="E11" s="456"/>
      <c r="F11" s="457"/>
      <c r="G11" s="456"/>
      <c r="H11" s="457"/>
    </row>
    <row r="12" spans="1:8" ht="42" customHeight="1" thickBot="1">
      <c r="A12" s="189" t="s">
        <v>138</v>
      </c>
      <c r="B12" s="86">
        <v>500</v>
      </c>
      <c r="C12" s="482">
        <f t="shared" si="0"/>
        <v>0</v>
      </c>
      <c r="D12" s="483">
        <f t="shared" si="0"/>
        <v>0</v>
      </c>
      <c r="E12" s="468"/>
      <c r="F12" s="469"/>
      <c r="G12" s="468"/>
      <c r="H12" s="469"/>
    </row>
    <row r="13" spans="1:8" ht="24.75" customHeight="1" thickBot="1">
      <c r="A13" s="567" t="s">
        <v>133</v>
      </c>
      <c r="B13" s="567"/>
      <c r="C13" s="567"/>
      <c r="D13" s="567"/>
      <c r="E13" s="567"/>
      <c r="F13" s="567"/>
      <c r="G13" s="567"/>
      <c r="H13" s="567"/>
    </row>
    <row r="14" spans="1:8" ht="18.75" customHeight="1" thickBot="1">
      <c r="A14" s="559" t="s">
        <v>3</v>
      </c>
      <c r="B14" s="542" t="s">
        <v>17</v>
      </c>
      <c r="C14" s="580" t="s">
        <v>104</v>
      </c>
      <c r="D14" s="564"/>
      <c r="E14" s="564"/>
      <c r="F14" s="564"/>
      <c r="G14" s="564"/>
      <c r="H14" s="581"/>
    </row>
    <row r="15" spans="1:8" ht="83.25" customHeight="1" thickBot="1">
      <c r="A15" s="560"/>
      <c r="B15" s="543"/>
      <c r="C15" s="570" t="s">
        <v>174</v>
      </c>
      <c r="D15" s="570"/>
      <c r="E15" s="570" t="s">
        <v>183</v>
      </c>
      <c r="F15" s="570"/>
      <c r="G15" s="570" t="s">
        <v>182</v>
      </c>
      <c r="H15" s="570"/>
    </row>
    <row r="16" spans="1:8" ht="24.75" customHeight="1" thickBot="1">
      <c r="A16" s="582"/>
      <c r="B16" s="561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36" customHeight="1">
      <c r="A18" s="187" t="s">
        <v>134</v>
      </c>
      <c r="B18" s="84">
        <v>510</v>
      </c>
      <c r="C18" s="478">
        <f aca="true" t="shared" si="1" ref="C18:D22">E18+G18</f>
        <v>0</v>
      </c>
      <c r="D18" s="479">
        <f t="shared" si="1"/>
        <v>0</v>
      </c>
      <c r="E18" s="454"/>
      <c r="F18" s="455"/>
      <c r="G18" s="454"/>
      <c r="H18" s="455"/>
    </row>
    <row r="19" spans="1:8" ht="38.25" customHeight="1">
      <c r="A19" s="188" t="s">
        <v>139</v>
      </c>
      <c r="B19" s="85">
        <v>520</v>
      </c>
      <c r="C19" s="480">
        <f t="shared" si="1"/>
        <v>0</v>
      </c>
      <c r="D19" s="481">
        <f t="shared" si="1"/>
        <v>0</v>
      </c>
      <c r="E19" s="456"/>
      <c r="F19" s="457"/>
      <c r="G19" s="456"/>
      <c r="H19" s="457"/>
    </row>
    <row r="20" spans="1:8" ht="34.5" customHeight="1">
      <c r="A20" s="188" t="s">
        <v>140</v>
      </c>
      <c r="B20" s="85">
        <v>530</v>
      </c>
      <c r="C20" s="480">
        <f t="shared" si="1"/>
        <v>0</v>
      </c>
      <c r="D20" s="481">
        <f t="shared" si="1"/>
        <v>0</v>
      </c>
      <c r="E20" s="456"/>
      <c r="F20" s="457"/>
      <c r="G20" s="456"/>
      <c r="H20" s="457"/>
    </row>
    <row r="21" spans="1:8" ht="53.25" customHeight="1">
      <c r="A21" s="188" t="s">
        <v>143</v>
      </c>
      <c r="B21" s="85">
        <v>540</v>
      </c>
      <c r="C21" s="480">
        <f t="shared" si="1"/>
        <v>0</v>
      </c>
      <c r="D21" s="481">
        <f t="shared" si="1"/>
        <v>0</v>
      </c>
      <c r="E21" s="456"/>
      <c r="F21" s="457"/>
      <c r="G21" s="456"/>
      <c r="H21" s="457"/>
    </row>
    <row r="22" spans="1:8" ht="51" customHeight="1" thickBot="1">
      <c r="A22" s="189" t="s">
        <v>141</v>
      </c>
      <c r="B22" s="86">
        <v>550</v>
      </c>
      <c r="C22" s="482">
        <f t="shared" si="1"/>
        <v>0</v>
      </c>
      <c r="D22" s="483">
        <f t="shared" si="1"/>
        <v>0</v>
      </c>
      <c r="E22" s="468"/>
      <c r="F22" s="469"/>
      <c r="G22" s="468"/>
      <c r="H22" s="469"/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/>
  <mergeCells count="14">
    <mergeCell ref="A13:H13"/>
    <mergeCell ref="A14:A16"/>
    <mergeCell ref="B14:B16"/>
    <mergeCell ref="C14:H14"/>
    <mergeCell ref="C15:D15"/>
    <mergeCell ref="E15:F15"/>
    <mergeCell ref="G15:H15"/>
    <mergeCell ref="A3:H3"/>
    <mergeCell ref="A4:A6"/>
    <mergeCell ref="B4:B6"/>
    <mergeCell ref="C4:H4"/>
    <mergeCell ref="C5:D5"/>
    <mergeCell ref="E5:F5"/>
    <mergeCell ref="G5:H5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7" sqref="H17"/>
    </sheetView>
  </sheetViews>
  <sheetFormatPr defaultColWidth="9.00390625" defaultRowHeight="12.75"/>
  <cols>
    <col min="1" max="1" width="102.3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ht="21.75" customHeight="1">
      <c r="J1" s="211" t="s">
        <v>211</v>
      </c>
    </row>
    <row r="2" spans="1:10" ht="19.5" thickBot="1">
      <c r="A2" s="511" t="s">
        <v>45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ht="15.75" customHeight="1" thickBot="1">
      <c r="A3" s="501" t="s">
        <v>3</v>
      </c>
      <c r="B3" s="512" t="s">
        <v>2</v>
      </c>
      <c r="C3" s="571" t="s">
        <v>89</v>
      </c>
      <c r="D3" s="572"/>
      <c r="E3" s="572"/>
      <c r="F3" s="572"/>
      <c r="G3" s="572"/>
      <c r="H3" s="572"/>
      <c r="I3" s="572"/>
      <c r="J3" s="573"/>
    </row>
    <row r="4" spans="1:16" ht="96.75" customHeight="1" thickBot="1">
      <c r="A4" s="502"/>
      <c r="B4" s="513"/>
      <c r="C4" s="574" t="s">
        <v>176</v>
      </c>
      <c r="D4" s="570"/>
      <c r="E4" s="575" t="s">
        <v>177</v>
      </c>
      <c r="F4" s="574"/>
      <c r="G4" s="575" t="s">
        <v>178</v>
      </c>
      <c r="H4" s="574"/>
      <c r="I4" s="575" t="s">
        <v>179</v>
      </c>
      <c r="J4" s="574"/>
      <c r="O4" s="15"/>
      <c r="P4" s="15"/>
    </row>
    <row r="5" spans="1:10" ht="51.75" customHeight="1" thickBot="1">
      <c r="A5" s="503"/>
      <c r="B5" s="514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363" t="s">
        <v>6</v>
      </c>
      <c r="D7" s="293">
        <v>523127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363" t="s">
        <v>6</v>
      </c>
      <c r="J7" s="293">
        <f>J9+J10</f>
        <v>0</v>
      </c>
    </row>
    <row r="8" spans="1:10" ht="17.25" customHeight="1">
      <c r="A8" s="112" t="s">
        <v>108</v>
      </c>
      <c r="B8" s="103"/>
      <c r="C8" s="365"/>
      <c r="D8" s="364"/>
      <c r="E8" s="365"/>
      <c r="F8" s="364"/>
      <c r="G8" s="365"/>
      <c r="H8" s="364"/>
      <c r="I8" s="365"/>
      <c r="J8" s="364"/>
    </row>
    <row r="9" spans="1:10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  <c r="I9" s="366" t="s">
        <v>6</v>
      </c>
      <c r="J9" s="360"/>
    </row>
    <row r="10" spans="1:10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  <c r="I10" s="367" t="s">
        <v>6</v>
      </c>
      <c r="J10" s="361"/>
    </row>
    <row r="11" spans="1:10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v>562400</v>
      </c>
      <c r="G11" s="363" t="s">
        <v>6</v>
      </c>
      <c r="H11" s="250">
        <f>H13+H14+H16</f>
        <v>0</v>
      </c>
      <c r="I11" s="363" t="s">
        <v>6</v>
      </c>
      <c r="J11" s="250">
        <f>J13+J14+J16</f>
        <v>0</v>
      </c>
    </row>
    <row r="12" spans="1:10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  <c r="I12" s="369"/>
      <c r="J12" s="368"/>
    </row>
    <row r="13" spans="1:10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366" t="s">
        <v>6</v>
      </c>
      <c r="H13" s="360"/>
      <c r="I13" s="366" t="s">
        <v>6</v>
      </c>
      <c r="J13" s="360"/>
    </row>
    <row r="14" spans="1:10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366" t="s">
        <v>6</v>
      </c>
      <c r="H14" s="360"/>
      <c r="I14" s="366" t="s">
        <v>6</v>
      </c>
      <c r="J14" s="360"/>
    </row>
    <row r="15" spans="1:10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366" t="s">
        <v>6</v>
      </c>
      <c r="H15" s="360"/>
      <c r="I15" s="366" t="s">
        <v>6</v>
      </c>
      <c r="J15" s="360"/>
    </row>
    <row r="16" spans="1:10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  <c r="I16" s="367" t="s">
        <v>6</v>
      </c>
      <c r="J16" s="361"/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>
        <v>527687</v>
      </c>
      <c r="G17" s="101" t="s">
        <v>6</v>
      </c>
      <c r="H17" s="241">
        <v>136712</v>
      </c>
      <c r="I17" s="101" t="s">
        <v>6</v>
      </c>
      <c r="J17" s="241"/>
    </row>
    <row r="18" spans="1:10" ht="45.75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168</v>
      </c>
      <c r="B19" s="102" t="s">
        <v>7</v>
      </c>
      <c r="C19" s="242">
        <v>751634</v>
      </c>
      <c r="D19" s="209">
        <f>D7+D11+D17+D18</f>
        <v>523127</v>
      </c>
      <c r="E19" s="242">
        <v>1756277</v>
      </c>
      <c r="F19" s="209">
        <f>F7+F11+F17+F18</f>
        <v>1090087</v>
      </c>
      <c r="G19" s="242">
        <v>189745</v>
      </c>
      <c r="H19" s="209">
        <f>H7+H11+H17+H18</f>
        <v>136712</v>
      </c>
      <c r="I19" s="242"/>
      <c r="J19" s="209">
        <f>J7+J11+J17+J18</f>
        <v>0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42"/>
      <c r="J20" s="241"/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362" t="s">
        <v>6</v>
      </c>
      <c r="J22" s="360"/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118" t="s">
        <v>6</v>
      </c>
      <c r="J23" s="291">
        <f>J25+J26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98"/>
      <c r="J24" s="370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118" t="s">
        <v>6</v>
      </c>
      <c r="J25" s="371"/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118" t="s">
        <v>6</v>
      </c>
      <c r="J26" s="371"/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118" t="s">
        <v>6</v>
      </c>
      <c r="J27" s="291">
        <f>J29+J30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98"/>
      <c r="J28" s="370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118" t="s">
        <v>6</v>
      </c>
      <c r="J29" s="371"/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119" t="s">
        <v>6</v>
      </c>
      <c r="J30" s="372"/>
    </row>
    <row r="31" spans="1:10" ht="36.75" customHeight="1" thickBot="1">
      <c r="A31" s="111" t="s">
        <v>100</v>
      </c>
      <c r="B31" s="102" t="s">
        <v>8</v>
      </c>
      <c r="C31" s="242">
        <v>226993</v>
      </c>
      <c r="D31" s="241">
        <v>156776</v>
      </c>
      <c r="E31" s="242">
        <v>653833</v>
      </c>
      <c r="F31" s="241">
        <v>403036</v>
      </c>
      <c r="G31" s="242">
        <v>61795</v>
      </c>
      <c r="H31" s="241">
        <v>40079</v>
      </c>
      <c r="I31" s="242"/>
      <c r="J31" s="241"/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  <c r="I33" s="119" t="s">
        <v>6</v>
      </c>
      <c r="J33" s="361"/>
    </row>
    <row r="34" spans="1:10" ht="51" customHeight="1" thickBot="1">
      <c r="A34" s="111" t="s">
        <v>150</v>
      </c>
      <c r="B34" s="102" t="s">
        <v>9</v>
      </c>
      <c r="C34" s="208">
        <f aca="true" t="shared" si="0" ref="C34:J34">C19+C20+C31</f>
        <v>978627</v>
      </c>
      <c r="D34" s="209">
        <f t="shared" si="0"/>
        <v>679903</v>
      </c>
      <c r="E34" s="208">
        <f t="shared" si="0"/>
        <v>2410110</v>
      </c>
      <c r="F34" s="209">
        <f t="shared" si="0"/>
        <v>1493123</v>
      </c>
      <c r="G34" s="208">
        <f t="shared" si="0"/>
        <v>251540</v>
      </c>
      <c r="H34" s="209">
        <f t="shared" si="0"/>
        <v>176791</v>
      </c>
      <c r="I34" s="208">
        <f t="shared" si="0"/>
        <v>0</v>
      </c>
      <c r="J34" s="209">
        <f t="shared" si="0"/>
        <v>0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4.7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>
        <v>88743</v>
      </c>
      <c r="G36" s="99" t="s">
        <v>6</v>
      </c>
      <c r="H36" s="243">
        <v>9686</v>
      </c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8">
    <mergeCell ref="G4:H4"/>
    <mergeCell ref="I4:J4"/>
    <mergeCell ref="A2:J2"/>
    <mergeCell ref="A3:A5"/>
    <mergeCell ref="B3:B5"/>
    <mergeCell ref="C3:J3"/>
    <mergeCell ref="C4:D4"/>
    <mergeCell ref="E4:F4"/>
  </mergeCells>
  <printOptions/>
  <pageMargins left="0.7086614173228347" right="0.31496062992125984" top="0.7480314960629921" bottom="0.15748031496062992" header="0.31496062992125984" footer="0.31496062992125984"/>
  <pageSetup fitToHeight="1" fitToWidth="1"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4" sqref="H14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27" t="s">
        <v>212</v>
      </c>
      <c r="N2" s="527"/>
    </row>
    <row r="3" spans="1:14" s="14" customFormat="1" ht="20.25" customHeight="1" thickBot="1">
      <c r="A3" s="528" t="s">
        <v>188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</row>
    <row r="4" spans="1:14" ht="19.5" customHeight="1" thickBot="1">
      <c r="A4" s="533" t="s">
        <v>3</v>
      </c>
      <c r="B4" s="535" t="s">
        <v>17</v>
      </c>
      <c r="C4" s="577" t="s">
        <v>101</v>
      </c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30"/>
    </row>
    <row r="5" spans="1:14" ht="108" customHeight="1">
      <c r="A5" s="534"/>
      <c r="B5" s="536"/>
      <c r="C5" s="587" t="s">
        <v>176</v>
      </c>
      <c r="D5" s="588"/>
      <c r="E5" s="589"/>
      <c r="F5" s="588" t="s">
        <v>177</v>
      </c>
      <c r="G5" s="588"/>
      <c r="H5" s="589"/>
      <c r="I5" s="587" t="s">
        <v>178</v>
      </c>
      <c r="J5" s="588"/>
      <c r="K5" s="589"/>
      <c r="L5" s="587" t="s">
        <v>179</v>
      </c>
      <c r="M5" s="588"/>
      <c r="N5" s="589"/>
    </row>
    <row r="6" spans="1:14" s="13" customFormat="1" ht="99.75" customHeight="1" thickBot="1">
      <c r="A6" s="534"/>
      <c r="B6" s="537"/>
      <c r="C6" s="174" t="s">
        <v>55</v>
      </c>
      <c r="D6" s="175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>
        <v>1</v>
      </c>
      <c r="D8" s="227">
        <v>1</v>
      </c>
      <c r="E8" s="209">
        <v>1</v>
      </c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N9">D11+D12+D13+D14+D15</f>
        <v>0</v>
      </c>
      <c r="E9" s="250">
        <f t="shared" si="0"/>
        <v>0</v>
      </c>
      <c r="F9" s="248">
        <v>2</v>
      </c>
      <c r="G9" s="249">
        <v>1</v>
      </c>
      <c r="H9" s="250">
        <v>1</v>
      </c>
      <c r="I9" s="248">
        <f>I11+I12+I13+I14+I15</f>
        <v>0</v>
      </c>
      <c r="J9" s="249">
        <f t="shared" si="0"/>
        <v>0</v>
      </c>
      <c r="K9" s="250">
        <f t="shared" si="0"/>
        <v>0</v>
      </c>
      <c r="L9" s="248">
        <f>L11+L12+L13+L14+L15</f>
        <v>0</v>
      </c>
      <c r="M9" s="249">
        <f t="shared" si="0"/>
        <v>0</v>
      </c>
      <c r="N9" s="250">
        <f t="shared" si="0"/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126</v>
      </c>
      <c r="B11" s="25" t="s">
        <v>32</v>
      </c>
      <c r="C11" s="395"/>
      <c r="D11" s="396"/>
      <c r="E11" s="404"/>
      <c r="F11" s="395"/>
      <c r="G11" s="396"/>
      <c r="H11" s="404"/>
      <c r="I11" s="395"/>
      <c r="J11" s="396"/>
      <c r="K11" s="404"/>
      <c r="L11" s="395"/>
      <c r="M11" s="396"/>
      <c r="N11" s="404"/>
    </row>
    <row r="12" spans="1:14" ht="24.75" customHeight="1">
      <c r="A12" s="157" t="s">
        <v>50</v>
      </c>
      <c r="B12" s="20" t="s">
        <v>20</v>
      </c>
      <c r="C12" s="397"/>
      <c r="D12" s="398"/>
      <c r="E12" s="405"/>
      <c r="F12" s="397"/>
      <c r="G12" s="398"/>
      <c r="H12" s="405"/>
      <c r="I12" s="397"/>
      <c r="J12" s="398"/>
      <c r="K12" s="405"/>
      <c r="L12" s="397"/>
      <c r="M12" s="398"/>
      <c r="N12" s="405"/>
    </row>
    <row r="13" spans="1:14" ht="21" customHeight="1">
      <c r="A13" s="157" t="s">
        <v>51</v>
      </c>
      <c r="B13" s="20" t="s">
        <v>21</v>
      </c>
      <c r="C13" s="397"/>
      <c r="D13" s="398"/>
      <c r="E13" s="405"/>
      <c r="F13" s="397"/>
      <c r="G13" s="398"/>
      <c r="H13" s="405"/>
      <c r="I13" s="397"/>
      <c r="J13" s="398"/>
      <c r="K13" s="405"/>
      <c r="L13" s="397"/>
      <c r="M13" s="398"/>
      <c r="N13" s="405"/>
    </row>
    <row r="14" spans="1:14" ht="21.75" customHeight="1">
      <c r="A14" s="157" t="s">
        <v>52</v>
      </c>
      <c r="B14" s="20" t="s">
        <v>22</v>
      </c>
      <c r="C14" s="399"/>
      <c r="D14" s="400"/>
      <c r="E14" s="406"/>
      <c r="F14" s="399"/>
      <c r="G14" s="400"/>
      <c r="H14" s="406"/>
      <c r="I14" s="399"/>
      <c r="J14" s="400"/>
      <c r="K14" s="406"/>
      <c r="L14" s="399"/>
      <c r="M14" s="400"/>
      <c r="N14" s="406"/>
    </row>
    <row r="15" spans="1:14" ht="24" customHeight="1" thickBot="1">
      <c r="A15" s="169" t="s">
        <v>127</v>
      </c>
      <c r="B15" s="21" t="s">
        <v>31</v>
      </c>
      <c r="C15" s="401"/>
      <c r="D15" s="402"/>
      <c r="E15" s="407"/>
      <c r="F15" s="401"/>
      <c r="G15" s="402"/>
      <c r="H15" s="407"/>
      <c r="I15" s="401"/>
      <c r="J15" s="402"/>
      <c r="K15" s="407"/>
      <c r="L15" s="401"/>
      <c r="M15" s="402"/>
      <c r="N15" s="407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>
        <v>2.5</v>
      </c>
      <c r="G16" s="247">
        <v>2</v>
      </c>
      <c r="H16" s="241">
        <v>2</v>
      </c>
      <c r="I16" s="246">
        <v>1</v>
      </c>
      <c r="J16" s="247">
        <v>1</v>
      </c>
      <c r="K16" s="241">
        <v>1</v>
      </c>
      <c r="L16" s="246"/>
      <c r="M16" s="247"/>
      <c r="N16" s="241"/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146</v>
      </c>
      <c r="B18" s="139" t="s">
        <v>35</v>
      </c>
      <c r="C18" s="226">
        <f aca="true" t="shared" si="1" ref="C18:N18">C8+C9+C16+C17</f>
        <v>1</v>
      </c>
      <c r="D18" s="227">
        <f t="shared" si="1"/>
        <v>1</v>
      </c>
      <c r="E18" s="209">
        <f t="shared" si="1"/>
        <v>1</v>
      </c>
      <c r="F18" s="226">
        <f t="shared" si="1"/>
        <v>4.5</v>
      </c>
      <c r="G18" s="227">
        <f t="shared" si="1"/>
        <v>3</v>
      </c>
      <c r="H18" s="209">
        <f t="shared" si="1"/>
        <v>3</v>
      </c>
      <c r="I18" s="226">
        <f t="shared" si="1"/>
        <v>1</v>
      </c>
      <c r="J18" s="227">
        <f t="shared" si="1"/>
        <v>1</v>
      </c>
      <c r="K18" s="209">
        <f t="shared" si="1"/>
        <v>1</v>
      </c>
      <c r="L18" s="226">
        <f t="shared" si="1"/>
        <v>0</v>
      </c>
      <c r="M18" s="227">
        <f t="shared" si="1"/>
        <v>0</v>
      </c>
      <c r="N18" s="209">
        <f t="shared" si="1"/>
        <v>0</v>
      </c>
    </row>
    <row r="20" spans="1:14" ht="33" customHeight="1">
      <c r="A20" s="524" t="s">
        <v>106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</row>
    <row r="21" spans="1:15" ht="24.75" customHeight="1">
      <c r="A21" s="526" t="s">
        <v>66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225"/>
    </row>
  </sheetData>
  <sheetProtection/>
  <mergeCells count="11">
    <mergeCell ref="I5:K5"/>
    <mergeCell ref="L5:N5"/>
    <mergeCell ref="A20:N20"/>
    <mergeCell ref="A21:N21"/>
    <mergeCell ref="M2:N2"/>
    <mergeCell ref="A3:N3"/>
    <mergeCell ref="A4:A6"/>
    <mergeCell ref="B4:B6"/>
    <mergeCell ref="C4:N4"/>
    <mergeCell ref="C5:E5"/>
    <mergeCell ref="F5:H5"/>
  </mergeCells>
  <printOptions/>
  <pageMargins left="0.3937007874015748" right="0.11811023622047245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6"/>
  <sheetViews>
    <sheetView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8.25390625" style="1" customWidth="1"/>
    <col min="4" max="4" width="36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213</v>
      </c>
      <c r="G1" s="211"/>
    </row>
    <row r="2" spans="4:6" ht="11.25" customHeight="1">
      <c r="D2" s="83"/>
      <c r="F2" s="16"/>
    </row>
    <row r="3" spans="1:6" ht="39" customHeight="1" thickBot="1">
      <c r="A3" s="538" t="s">
        <v>78</v>
      </c>
      <c r="B3" s="538"/>
      <c r="C3" s="538"/>
      <c r="D3" s="538"/>
      <c r="E3" s="538"/>
      <c r="F3" s="538"/>
    </row>
    <row r="4" spans="1:6" ht="33" customHeight="1" thickBot="1">
      <c r="A4" s="542" t="s">
        <v>3</v>
      </c>
      <c r="B4" s="542" t="s">
        <v>17</v>
      </c>
      <c r="C4" s="580" t="s">
        <v>104</v>
      </c>
      <c r="D4" s="564"/>
      <c r="E4" s="564"/>
      <c r="F4" s="581"/>
    </row>
    <row r="5" spans="1:19" ht="102" customHeight="1" thickBot="1">
      <c r="A5" s="543"/>
      <c r="B5" s="543"/>
      <c r="C5" s="221" t="s">
        <v>176</v>
      </c>
      <c r="D5" s="221" t="s">
        <v>177</v>
      </c>
      <c r="E5" s="221" t="s">
        <v>178</v>
      </c>
      <c r="F5" s="89" t="s">
        <v>179</v>
      </c>
      <c r="I5" s="15"/>
      <c r="J5" s="15"/>
      <c r="K5" s="3"/>
      <c r="L5" s="15"/>
      <c r="M5" s="15"/>
      <c r="N5" s="3"/>
      <c r="O5" s="15"/>
      <c r="P5" s="15"/>
      <c r="Q5" s="3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4"/>
      <c r="D7" s="434">
        <v>2</v>
      </c>
      <c r="E7" s="434"/>
      <c r="F7" s="434"/>
    </row>
    <row r="8" spans="1:6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F10+F11+F12+F13+F14</f>
        <v>0</v>
      </c>
    </row>
    <row r="9" spans="1:6" ht="29.25" customHeight="1">
      <c r="A9" s="344" t="s">
        <v>128</v>
      </c>
      <c r="B9" s="330"/>
      <c r="C9" s="330"/>
      <c r="D9" s="330"/>
      <c r="E9" s="330"/>
      <c r="F9" s="330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1"/>
    </row>
    <row r="11" spans="1:6" ht="36.75" customHeight="1">
      <c r="A11" s="157" t="s">
        <v>50</v>
      </c>
      <c r="B11" s="154">
        <v>420</v>
      </c>
      <c r="C11" s="332"/>
      <c r="D11" s="332"/>
      <c r="E11" s="332"/>
      <c r="F11" s="332"/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2"/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2"/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3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4" t="s">
        <v>107</v>
      </c>
      <c r="B16" s="525"/>
      <c r="C16" s="525"/>
      <c r="D16" s="525"/>
      <c r="E16" s="525"/>
      <c r="F16" s="525"/>
    </row>
  </sheetData>
  <sheetProtection/>
  <mergeCells count="5">
    <mergeCell ref="A3:F3"/>
    <mergeCell ref="A4:A5"/>
    <mergeCell ref="B4:B5"/>
    <mergeCell ref="C4:F4"/>
    <mergeCell ref="A16:F16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1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5" width="14.75390625" style="1" customWidth="1"/>
    <col min="6" max="6" width="15.37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3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81"/>
      <c r="G2" s="83"/>
      <c r="M2" s="527" t="s">
        <v>74</v>
      </c>
      <c r="N2" s="527"/>
    </row>
    <row r="3" spans="1:14" s="14" customFormat="1" ht="20.25" customHeight="1" thickBot="1">
      <c r="A3" s="528" t="s">
        <v>189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</row>
    <row r="4" spans="1:14" ht="19.5" customHeight="1" thickBot="1">
      <c r="A4" s="533" t="s">
        <v>3</v>
      </c>
      <c r="B4" s="535" t="s">
        <v>17</v>
      </c>
      <c r="C4" s="518" t="s">
        <v>154</v>
      </c>
      <c r="D4" s="519"/>
      <c r="E4" s="520"/>
      <c r="F4" s="529" t="s">
        <v>101</v>
      </c>
      <c r="G4" s="529"/>
      <c r="H4" s="529"/>
      <c r="I4" s="529"/>
      <c r="J4" s="529"/>
      <c r="K4" s="529"/>
      <c r="L4" s="529"/>
      <c r="M4" s="529"/>
      <c r="N4" s="530"/>
    </row>
    <row r="5" spans="1:14" ht="87" customHeight="1" thickBot="1">
      <c r="A5" s="534"/>
      <c r="B5" s="536"/>
      <c r="C5" s="521"/>
      <c r="D5" s="522"/>
      <c r="E5" s="523"/>
      <c r="F5" s="531" t="s">
        <v>151</v>
      </c>
      <c r="G5" s="531"/>
      <c r="H5" s="531"/>
      <c r="I5" s="531" t="s">
        <v>152</v>
      </c>
      <c r="J5" s="531"/>
      <c r="K5" s="531"/>
      <c r="L5" s="532" t="s">
        <v>153</v>
      </c>
      <c r="M5" s="531"/>
      <c r="N5" s="531"/>
    </row>
    <row r="6" spans="1:14" s="13" customFormat="1" ht="84" customHeight="1" thickBot="1">
      <c r="A6" s="534"/>
      <c r="B6" s="537"/>
      <c r="C6" s="171" t="s">
        <v>55</v>
      </c>
      <c r="D6" s="172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6.25" customHeight="1" thickBot="1">
      <c r="A8" s="147" t="s">
        <v>49</v>
      </c>
      <c r="B8" s="133" t="s">
        <v>18</v>
      </c>
      <c r="C8" s="226">
        <f>F8+'ЧИСЛЕННОСТЬ 0106_0412'!I8+'ЧИСЛЕННОСТЬ 0106_0412'!L8+'ЧИСЛЕННОСТЬ 0505_1006'!C8+'ЧИСЛЕННОСТЬ 0505_1006'!F8+'ЧИСЛЕННОСТЬ 0505_1006'!I8+'ЧИСЛЕННОСТЬ 0505_1006'!L8+'ЧИСЛЕННОСТЬ 1105_1204'!C8+'ЧИСЛЕННОСТЬ 1105_1204'!F8</f>
        <v>1</v>
      </c>
      <c r="D8" s="227">
        <f>G8+'ЧИСЛЕННОСТЬ 0106_0412'!J8+'ЧИСЛЕННОСТЬ 0106_0412'!M8+'ЧИСЛЕННОСТЬ 0505_1006'!D8+'ЧИСЛЕННОСТЬ 0505_1006'!G8+'ЧИСЛЕННОСТЬ 0505_1006'!J8+'ЧИСЛЕННОСТЬ 0505_1006'!M8+'ЧИСЛЕННОСТЬ 1105_1204'!D8+'ЧИСЛЕННОСТЬ 1105_1204'!G8</f>
        <v>1</v>
      </c>
      <c r="E8" s="209">
        <f>H8+'ЧИСЛЕННОСТЬ 0106_0412'!K8+'ЧИСЛЕННОСТЬ 0106_0412'!N8+'ЧИСЛЕННОСТЬ 0505_1006'!E8+'ЧИСЛЕННОСТЬ 0505_1006'!H8+'ЧИСЛЕННОСТЬ 0505_1006'!K8+'ЧИСЛЕННОСТЬ 0505_1006'!N8+'ЧИСЛЕННОСТЬ 1105_1204'!E8+'ЧИСЛЕННОСТЬ 1105_1204'!H8</f>
        <v>1</v>
      </c>
      <c r="F8" s="226">
        <f>I8+L8+'ЧИСЛЕННОСТЬ 0103_0104'!L8+'ЧИСЛЕННОСТЬ 0104_0106'!I8+'ЧИСЛЕННОСТЬ 0106_0412'!F8</f>
        <v>1</v>
      </c>
      <c r="G8" s="227">
        <f>J8+M8+'ЧИСЛЕННОСТЬ 0103_0104'!M8+'ЧИСЛЕННОСТЬ 0104_0106'!J8+'ЧИСЛЕННОСТЬ 0106_0412'!G8</f>
        <v>1</v>
      </c>
      <c r="H8" s="209">
        <f>K8+N8+'ЧИСЛЕННОСТЬ 0103_0104'!N8+'ЧИСЛЕННОСТЬ 0104_0106'!K8+'ЧИСЛЕННОСТЬ 0106_0412'!H8</f>
        <v>1</v>
      </c>
      <c r="I8" s="246"/>
      <c r="J8" s="247"/>
      <c r="K8" s="241"/>
      <c r="L8" s="226">
        <f>'ЧИСЛЕННОСТЬ 0103_0104'!C8+'ЧИСЛЕННОСТЬ 0103_0104'!F8+'ЧИСЛЕННОСТЬ 0103_0104'!I8</f>
        <v>0</v>
      </c>
      <c r="M8" s="227">
        <f>'ЧИСЛЕННОСТЬ 0103_0104'!D8+'ЧИСЛЕННОСТЬ 0103_0104'!G8+'ЧИСЛЕННОСТЬ 0103_0104'!J8</f>
        <v>0</v>
      </c>
      <c r="N8" s="209">
        <f>'ЧИСЛЕННОСТЬ 0103_0104'!E8+'ЧИСЛЕННОСТЬ 0103_0104'!H8+'ЧИСЛЕННОСТЬ 0103_0104'!K8</f>
        <v>0</v>
      </c>
    </row>
    <row r="9" spans="1:14" s="28" customFormat="1" ht="36" customHeight="1" thickBot="1">
      <c r="A9" s="138" t="s">
        <v>67</v>
      </c>
      <c r="B9" s="133" t="s">
        <v>19</v>
      </c>
      <c r="C9" s="226">
        <f>F9+'ЧИСЛЕННОСТЬ 0106_0412'!I9+'ЧИСЛЕННОСТЬ 0106_0412'!L9+'ЧИСЛЕННОСТЬ 0505_1006'!C9+'ЧИСЛЕННОСТЬ 0505_1006'!F9+'ЧИСЛЕННОСТЬ 0505_1006'!I9+'ЧИСЛЕННОСТЬ 0505_1006'!L9+'ЧИСЛЕННОСТЬ 1105_1204'!C9+'ЧИСЛЕННОСТЬ 1105_1204'!F9</f>
        <v>25</v>
      </c>
      <c r="D9" s="227">
        <f>G9+'ЧИСЛЕННОСТЬ 0106_0412'!J9+'ЧИСЛЕННОСТЬ 0106_0412'!M9+'ЧИСЛЕННОСТЬ 0505_1006'!D9+'ЧИСЛЕННОСТЬ 0505_1006'!G9+'ЧИСЛЕННОСТЬ 0505_1006'!J9+'ЧИСЛЕННОСТЬ 0505_1006'!M9+'ЧИСЛЕННОСТЬ 1105_1204'!D9+'ЧИСЛЕННОСТЬ 1105_1204'!G9</f>
        <v>23</v>
      </c>
      <c r="E9" s="209">
        <f>H9+'ЧИСЛЕННОСТЬ 0106_0412'!K9+'ЧИСЛЕННОСТЬ 0106_0412'!N9+'ЧИСЛЕННОСТЬ 0505_1006'!E9+'ЧИСЛЕННОСТЬ 0505_1006'!H9+'ЧИСЛЕННОСТЬ 0505_1006'!K9+'ЧИСЛЕННОСТЬ 0505_1006'!N9+'ЧИСЛЕННОСТЬ 1105_1204'!E9+'ЧИСЛЕННОСТЬ 1105_1204'!H9</f>
        <v>22</v>
      </c>
      <c r="F9" s="226">
        <f>I9+L9+'ЧИСЛЕННОСТЬ 0103_0104'!L9+'ЧИСЛЕННОСТЬ 0104_0106'!I9+'ЧИСЛЕННОСТЬ 0106_0412'!F9</f>
        <v>22</v>
      </c>
      <c r="G9" s="227">
        <f>J9+M9+'ЧИСЛЕННОСТЬ 0103_0104'!M9+'ЧИСЛЕННОСТЬ 0104_0106'!J9+'ЧИСЛЕННОСТЬ 0106_0412'!G9</f>
        <v>20</v>
      </c>
      <c r="H9" s="209">
        <f>K9+N9+'ЧИСЛЕННОСТЬ 0103_0104'!N9+'ЧИСЛЕННОСТЬ 0104_0106'!K9+'ЧИСЛЕННОСТЬ 0106_0412'!H9</f>
        <v>19</v>
      </c>
      <c r="I9" s="248"/>
      <c r="J9" s="249"/>
      <c r="K9" s="250"/>
      <c r="L9" s="226">
        <f>'ЧИСЛЕННОСТЬ 0103_0104'!C9+'ЧИСЛЕННОСТЬ 0103_0104'!F9+'ЧИСЛЕННОСТЬ 0103_0104'!I9</f>
        <v>0</v>
      </c>
      <c r="M9" s="227">
        <f>'ЧИСЛЕННОСТЬ 0103_0104'!D9+'ЧИСЛЕННОСТЬ 0103_0104'!G9+'ЧИСЛЕННОСТЬ 0103_0104'!J9</f>
        <v>0</v>
      </c>
      <c r="N9" s="209">
        <f>'ЧИСЛЕННОСТЬ 0103_0104'!E9+'ЧИСЛЕННОСТЬ 0103_0104'!H9+'ЧИСЛЕННОСТЬ 0103_0104'!K9</f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40"/>
      <c r="G10" s="22"/>
      <c r="H10" s="23"/>
      <c r="I10" s="266"/>
      <c r="J10" s="267"/>
      <c r="K10" s="268"/>
      <c r="L10" s="140"/>
      <c r="M10" s="22"/>
      <c r="N10" s="23"/>
    </row>
    <row r="11" spans="1:14" ht="19.5" customHeight="1">
      <c r="A11" s="157" t="s">
        <v>126</v>
      </c>
      <c r="B11" s="25" t="s">
        <v>32</v>
      </c>
      <c r="C11" s="302">
        <f>F11+'ЧИСЛЕННОСТЬ 0106_0412'!I11+'ЧИСЛЕННОСТЬ 0106_0412'!L11+'ЧИСЛЕННОСТЬ 0505_1006'!C11+'ЧИСЛЕННОСТЬ 0505_1006'!F11+'ЧИСЛЕННОСТЬ 0505_1006'!I11+'ЧИСЛЕННОСТЬ 0505_1006'!L11+'ЧИСЛЕННОСТЬ 1105_1204'!C11+'ЧИСЛЕННОСТЬ 1105_1204'!F11</f>
        <v>0</v>
      </c>
      <c r="D11" s="303">
        <f>G11+'ЧИСЛЕННОСТЬ 0106_0412'!J11+'ЧИСЛЕННОСТЬ 0106_0412'!M11+'ЧИСЛЕННОСТЬ 0505_1006'!D11+'ЧИСЛЕННОСТЬ 0505_1006'!G11+'ЧИСЛЕННОСТЬ 0505_1006'!J11+'ЧИСЛЕННОСТЬ 0505_1006'!M11+'ЧИСЛЕННОСТЬ 1105_1204'!D11+'ЧИСЛЕННОСТЬ 1105_1204'!G11</f>
        <v>0</v>
      </c>
      <c r="E11" s="304">
        <f>H11+'ЧИСЛЕННОСТЬ 0106_0412'!K11+'ЧИСЛЕННОСТЬ 0106_0412'!N11+'ЧИСЛЕННОСТЬ 0505_1006'!E11+'ЧИСЛЕННОСТЬ 0505_1006'!H11+'ЧИСЛЕННОСТЬ 0505_1006'!K11+'ЧИСЛЕННОСТЬ 0505_1006'!N11+'ЧИСЛЕННОСТЬ 1105_1204'!E11+'ЧИСЛЕННОСТЬ 1105_1204'!H11</f>
        <v>0</v>
      </c>
      <c r="F11" s="302">
        <f>I11+L11+'ЧИСЛЕННОСТЬ 0103_0104'!L11+'ЧИСЛЕННОСТЬ 0104_0106'!I11+'ЧИСЛЕННОСТЬ 0106_0412'!F11</f>
        <v>0</v>
      </c>
      <c r="G11" s="303">
        <f>J11+M11+'ЧИСЛЕННОСТЬ 0103_0104'!M11+'ЧИСЛЕННОСТЬ 0104_0106'!J11+'ЧИСЛЕННОСТЬ 0106_0412'!G11</f>
        <v>0</v>
      </c>
      <c r="H11" s="304">
        <f>K11+N11+'ЧИСЛЕННОСТЬ 0103_0104'!N11+'ЧИСЛЕННОСТЬ 0104_0106'!K11+'ЧИСЛЕННОСТЬ 0106_0412'!H11</f>
        <v>0</v>
      </c>
      <c r="I11" s="375"/>
      <c r="J11" s="376"/>
      <c r="K11" s="377"/>
      <c r="L11" s="302">
        <f>'ЧИСЛЕННОСТЬ 0103_0104'!C11+'ЧИСЛЕННОСТЬ 0103_0104'!F11+'ЧИСЛЕННОСТЬ 0103_0104'!I11</f>
        <v>0</v>
      </c>
      <c r="M11" s="303">
        <f>'ЧИСЛЕННОСТЬ 0103_0104'!D11+'ЧИСЛЕННОСТЬ 0103_0104'!G11+'ЧИСЛЕННОСТЬ 0103_0104'!J11</f>
        <v>0</v>
      </c>
      <c r="N11" s="304">
        <f>'ЧИСЛЕННОСТЬ 0103_0104'!E11+'ЧИСЛЕННОСТЬ 0103_0104'!H11+'ЧИСЛЕННОСТЬ 0103_0104'!K11</f>
        <v>0</v>
      </c>
    </row>
    <row r="12" spans="1:14" ht="22.5" customHeight="1">
      <c r="A12" s="157" t="s">
        <v>50</v>
      </c>
      <c r="B12" s="20" t="s">
        <v>20</v>
      </c>
      <c r="C12" s="298">
        <f>F12+'ЧИСЛЕННОСТЬ 0106_0412'!I12+'ЧИСЛЕННОСТЬ 0106_0412'!L12+'ЧИСЛЕННОСТЬ 0505_1006'!C12+'ЧИСЛЕННОСТЬ 0505_1006'!F12+'ЧИСЛЕННОСТЬ 0505_1006'!I12+'ЧИСЛЕННОСТЬ 0505_1006'!L12+'ЧИСЛЕННОСТЬ 1105_1204'!C12+'ЧИСЛЕННОСТЬ 1105_1204'!F12</f>
        <v>0</v>
      </c>
      <c r="D12" s="299">
        <f>G12+'ЧИСЛЕННОСТЬ 0106_0412'!J12+'ЧИСЛЕННОСТЬ 0106_0412'!M12+'ЧИСЛЕННОСТЬ 0505_1006'!D12+'ЧИСЛЕННОСТЬ 0505_1006'!G12+'ЧИСЛЕННОСТЬ 0505_1006'!J12+'ЧИСЛЕННОСТЬ 0505_1006'!M12+'ЧИСЛЕННОСТЬ 1105_1204'!D12+'ЧИСЛЕННОСТЬ 1105_1204'!G12</f>
        <v>0</v>
      </c>
      <c r="E12" s="291">
        <f>H12+'ЧИСЛЕННОСТЬ 0106_0412'!K12+'ЧИСЛЕННОСТЬ 0106_0412'!N12+'ЧИСЛЕННОСТЬ 0505_1006'!E12+'ЧИСЛЕННОСТЬ 0505_1006'!H12+'ЧИСЛЕННОСТЬ 0505_1006'!K12+'ЧИСЛЕННОСТЬ 0505_1006'!N12+'ЧИСЛЕННОСТЬ 1105_1204'!E12+'ЧИСЛЕННОСТЬ 1105_1204'!H12</f>
        <v>0</v>
      </c>
      <c r="F12" s="298">
        <f>I12+L12+'ЧИСЛЕННОСТЬ 0103_0104'!L12+'ЧИСЛЕННОСТЬ 0104_0106'!I12+'ЧИСЛЕННОСТЬ 0106_0412'!F12</f>
        <v>0</v>
      </c>
      <c r="G12" s="299">
        <f>J12+M12+'ЧИСЛЕННОСТЬ 0103_0104'!M12+'ЧИСЛЕННОСТЬ 0104_0106'!J12+'ЧИСЛЕННОСТЬ 0106_0412'!G12</f>
        <v>0</v>
      </c>
      <c r="H12" s="291">
        <f>K12+N12+'ЧИСЛЕННОСТЬ 0103_0104'!N12+'ЧИСЛЕННОСТЬ 0104_0106'!K12+'ЧИСЛЕННОСТЬ 0106_0412'!H12</f>
        <v>0</v>
      </c>
      <c r="I12" s="378"/>
      <c r="J12" s="379"/>
      <c r="K12" s="380"/>
      <c r="L12" s="298">
        <f>'ЧИСЛЕННОСТЬ 0103_0104'!C12+'ЧИСЛЕННОСТЬ 0103_0104'!F12+'ЧИСЛЕННОСТЬ 0103_0104'!I12</f>
        <v>0</v>
      </c>
      <c r="M12" s="299">
        <f>'ЧИСЛЕННОСТЬ 0103_0104'!D12+'ЧИСЛЕННОСТЬ 0103_0104'!G12+'ЧИСЛЕННОСТЬ 0103_0104'!J12</f>
        <v>0</v>
      </c>
      <c r="N12" s="291">
        <f>'ЧИСЛЕННОСТЬ 0103_0104'!E12+'ЧИСЛЕННОСТЬ 0103_0104'!H12+'ЧИСЛЕННОСТЬ 0103_0104'!K12</f>
        <v>0</v>
      </c>
    </row>
    <row r="13" spans="1:14" ht="23.25" customHeight="1">
      <c r="A13" s="157" t="s">
        <v>51</v>
      </c>
      <c r="B13" s="20" t="s">
        <v>21</v>
      </c>
      <c r="C13" s="298">
        <f>F13+'ЧИСЛЕННОСТЬ 0106_0412'!I13+'ЧИСЛЕННОСТЬ 0106_0412'!L13+'ЧИСЛЕННОСТЬ 0505_1006'!C13+'ЧИСЛЕННОСТЬ 0505_1006'!F13+'ЧИСЛЕННОСТЬ 0505_1006'!I13+'ЧИСЛЕННОСТЬ 0505_1006'!L13+'ЧИСЛЕННОСТЬ 1105_1204'!C13+'ЧИСЛЕННОСТЬ 1105_1204'!F13</f>
        <v>0</v>
      </c>
      <c r="D13" s="299">
        <f>G13+'ЧИСЛЕННОСТЬ 0106_0412'!J13+'ЧИСЛЕННОСТЬ 0106_0412'!M13+'ЧИСЛЕННОСТЬ 0505_1006'!D13+'ЧИСЛЕННОСТЬ 0505_1006'!G13+'ЧИСЛЕННОСТЬ 0505_1006'!J13+'ЧИСЛЕННОСТЬ 0505_1006'!M13+'ЧИСЛЕННОСТЬ 1105_1204'!D13+'ЧИСЛЕННОСТЬ 1105_1204'!G13</f>
        <v>0</v>
      </c>
      <c r="E13" s="291">
        <f>H13+'ЧИСЛЕННОСТЬ 0106_0412'!K13+'ЧИСЛЕННОСТЬ 0106_0412'!N13+'ЧИСЛЕННОСТЬ 0505_1006'!E13+'ЧИСЛЕННОСТЬ 0505_1006'!H13+'ЧИСЛЕННОСТЬ 0505_1006'!K13+'ЧИСЛЕННОСТЬ 0505_1006'!N13+'ЧИСЛЕННОСТЬ 1105_1204'!E13+'ЧИСЛЕННОСТЬ 1105_1204'!H13</f>
        <v>0</v>
      </c>
      <c r="F13" s="298">
        <f>I13+L13+'ЧИСЛЕННОСТЬ 0103_0104'!L13+'ЧИСЛЕННОСТЬ 0104_0106'!I13+'ЧИСЛЕННОСТЬ 0106_0412'!F13</f>
        <v>0</v>
      </c>
      <c r="G13" s="299">
        <f>J13+M13+'ЧИСЛЕННОСТЬ 0103_0104'!M13+'ЧИСЛЕННОСТЬ 0104_0106'!J13+'ЧИСЛЕННОСТЬ 0106_0412'!G13</f>
        <v>0</v>
      </c>
      <c r="H13" s="291">
        <f>K13+N13+'ЧИСЛЕННОСТЬ 0103_0104'!N13+'ЧИСЛЕННОСТЬ 0104_0106'!K13+'ЧИСЛЕННОСТЬ 0106_0412'!H13</f>
        <v>0</v>
      </c>
      <c r="I13" s="378"/>
      <c r="J13" s="379"/>
      <c r="K13" s="380"/>
      <c r="L13" s="298">
        <f>'ЧИСЛЕННОСТЬ 0103_0104'!C13+'ЧИСЛЕННОСТЬ 0103_0104'!F13+'ЧИСЛЕННОСТЬ 0103_0104'!I13</f>
        <v>0</v>
      </c>
      <c r="M13" s="299">
        <f>'ЧИСЛЕННОСТЬ 0103_0104'!D13+'ЧИСЛЕННОСТЬ 0103_0104'!G13+'ЧИСЛЕННОСТЬ 0103_0104'!J13</f>
        <v>0</v>
      </c>
      <c r="N13" s="291">
        <f>'ЧИСЛЕННОСТЬ 0103_0104'!E13+'ЧИСЛЕННОСТЬ 0103_0104'!H13+'ЧИСЛЕННОСТЬ 0103_0104'!K13</f>
        <v>0</v>
      </c>
    </row>
    <row r="14" spans="1:14" ht="23.25" customHeight="1">
      <c r="A14" s="157" t="s">
        <v>52</v>
      </c>
      <c r="B14" s="20" t="s">
        <v>22</v>
      </c>
      <c r="C14" s="298">
        <f>F14+'ЧИСЛЕННОСТЬ 0106_0412'!I14+'ЧИСЛЕННОСТЬ 0106_0412'!L14+'ЧИСЛЕННОСТЬ 0505_1006'!C14+'ЧИСЛЕННОСТЬ 0505_1006'!F14+'ЧИСЛЕННОСТЬ 0505_1006'!I14+'ЧИСЛЕННОСТЬ 0505_1006'!L14+'ЧИСЛЕННОСТЬ 1105_1204'!C14+'ЧИСЛЕННОСТЬ 1105_1204'!F14</f>
        <v>0</v>
      </c>
      <c r="D14" s="299">
        <f>G14+'ЧИСЛЕННОСТЬ 0106_0412'!J14+'ЧИСЛЕННОСТЬ 0106_0412'!M14+'ЧИСЛЕННОСТЬ 0505_1006'!D14+'ЧИСЛЕННОСТЬ 0505_1006'!G14+'ЧИСЛЕННОСТЬ 0505_1006'!J14+'ЧИСЛЕННОСТЬ 0505_1006'!M14+'ЧИСЛЕННОСТЬ 1105_1204'!D14+'ЧИСЛЕННОСТЬ 1105_1204'!G14</f>
        <v>0</v>
      </c>
      <c r="E14" s="291">
        <f>H14+'ЧИСЛЕННОСТЬ 0106_0412'!K14+'ЧИСЛЕННОСТЬ 0106_0412'!N14+'ЧИСЛЕННОСТЬ 0505_1006'!E14+'ЧИСЛЕННОСТЬ 0505_1006'!H14+'ЧИСЛЕННОСТЬ 0505_1006'!K14+'ЧИСЛЕННОСТЬ 0505_1006'!N14+'ЧИСЛЕННОСТЬ 1105_1204'!E14+'ЧИСЛЕННОСТЬ 1105_1204'!H14</f>
        <v>0</v>
      </c>
      <c r="F14" s="298">
        <f>I14+L14+'ЧИСЛЕННОСТЬ 0103_0104'!L14+'ЧИСЛЕННОСТЬ 0104_0106'!I14+'ЧИСЛЕННОСТЬ 0106_0412'!F14</f>
        <v>0</v>
      </c>
      <c r="G14" s="299">
        <f>J14+M14+'ЧИСЛЕННОСТЬ 0103_0104'!M14+'ЧИСЛЕННОСТЬ 0104_0106'!J14+'ЧИСЛЕННОСТЬ 0106_0412'!G14</f>
        <v>0</v>
      </c>
      <c r="H14" s="291">
        <f>K14+N14+'ЧИСЛЕННОСТЬ 0103_0104'!N14+'ЧИСЛЕННОСТЬ 0104_0106'!K14+'ЧИСЛЕННОСТЬ 0106_0412'!H14</f>
        <v>0</v>
      </c>
      <c r="I14" s="381"/>
      <c r="J14" s="267"/>
      <c r="K14" s="268"/>
      <c r="L14" s="298">
        <f>'ЧИСЛЕННОСТЬ 0103_0104'!C14+'ЧИСЛЕННОСТЬ 0103_0104'!F14+'ЧИСЛЕННОСТЬ 0103_0104'!I14</f>
        <v>0</v>
      </c>
      <c r="M14" s="299">
        <f>'ЧИСЛЕННОСТЬ 0103_0104'!D14+'ЧИСЛЕННОСТЬ 0103_0104'!G14+'ЧИСЛЕННОСТЬ 0103_0104'!J14</f>
        <v>0</v>
      </c>
      <c r="N14" s="291">
        <f>'ЧИСЛЕННОСТЬ 0103_0104'!E14+'ЧИСЛЕННОСТЬ 0103_0104'!H14+'ЧИСЛЕННОСТЬ 0103_0104'!K14</f>
        <v>0</v>
      </c>
    </row>
    <row r="15" spans="1:14" ht="20.25" customHeight="1" thickBot="1">
      <c r="A15" s="169" t="s">
        <v>127</v>
      </c>
      <c r="B15" s="21" t="s">
        <v>31</v>
      </c>
      <c r="C15" s="300">
        <f>F15+'ЧИСЛЕННОСТЬ 0106_0412'!I15+'ЧИСЛЕННОСТЬ 0106_0412'!L15+'ЧИСЛЕННОСТЬ 0505_1006'!C15+'ЧИСЛЕННОСТЬ 0505_1006'!F15+'ЧИСЛЕННОСТЬ 0505_1006'!I15+'ЧИСЛЕННОСТЬ 0505_1006'!L15+'ЧИСЛЕННОСТЬ 1105_1204'!C15+'ЧИСЛЕННОСТЬ 1105_1204'!F15</f>
        <v>0</v>
      </c>
      <c r="D15" s="301">
        <f>G15+'ЧИСЛЕННОСТЬ 0106_0412'!J15+'ЧИСЛЕННОСТЬ 0106_0412'!M15+'ЧИСЛЕННОСТЬ 0505_1006'!D15+'ЧИСЛЕННОСТЬ 0505_1006'!G15+'ЧИСЛЕННОСТЬ 0505_1006'!J15+'ЧИСЛЕННОСТЬ 0505_1006'!M15+'ЧИСЛЕННОСТЬ 1105_1204'!D15+'ЧИСЛЕННОСТЬ 1105_1204'!G15</f>
        <v>0</v>
      </c>
      <c r="E15" s="220">
        <f>H15+'ЧИСЛЕННОСТЬ 0106_0412'!K15+'ЧИСЛЕННОСТЬ 0106_0412'!N15+'ЧИСЛЕННОСТЬ 0505_1006'!E15+'ЧИСЛЕННОСТЬ 0505_1006'!H15+'ЧИСЛЕННОСТЬ 0505_1006'!K15+'ЧИСЛЕННОСТЬ 0505_1006'!N15+'ЧИСЛЕННОСТЬ 1105_1204'!E15+'ЧИСЛЕННОСТЬ 1105_1204'!H15</f>
        <v>0</v>
      </c>
      <c r="F15" s="300">
        <f>I15+L15+'ЧИСЛЕННОСТЬ 0103_0104'!L15+'ЧИСЛЕННОСТЬ 0104_0106'!I15+'ЧИСЛЕННОСТЬ 0106_0412'!F15</f>
        <v>0</v>
      </c>
      <c r="G15" s="301">
        <f>J15+M15+'ЧИСЛЕННОСТЬ 0103_0104'!M15+'ЧИСЛЕННОСТЬ 0104_0106'!J15+'ЧИСЛЕННОСТЬ 0106_0412'!G15</f>
        <v>0</v>
      </c>
      <c r="H15" s="220">
        <f>K15+N15+'ЧИСЛЕННОСТЬ 0103_0104'!N15+'ЧИСЛЕННОСТЬ 0104_0106'!K15+'ЧИСЛЕННОСТЬ 0106_0412'!H15</f>
        <v>0</v>
      </c>
      <c r="I15" s="382"/>
      <c r="J15" s="383"/>
      <c r="K15" s="384"/>
      <c r="L15" s="300">
        <f>'ЧИСЛЕННОСТЬ 0103_0104'!C15+'ЧИСЛЕННОСТЬ 0103_0104'!F15+'ЧИСЛЕННОСТЬ 0103_0104'!I15</f>
        <v>0</v>
      </c>
      <c r="M15" s="301">
        <f>'ЧИСЛЕННОСТЬ 0103_0104'!D15+'ЧИСЛЕННОСТЬ 0103_0104'!G15+'ЧИСЛЕННОСТЬ 0103_0104'!J15</f>
        <v>0</v>
      </c>
      <c r="N15" s="220">
        <f>'ЧИСЛЕННОСТЬ 0103_0104'!E15+'ЧИСЛЕННОСТЬ 0103_0104'!H15+'ЧИСЛЕННОСТЬ 0103_0104'!K15</f>
        <v>0</v>
      </c>
    </row>
    <row r="16" spans="1:14" s="28" customFormat="1" ht="31.5" customHeight="1" thickBot="1">
      <c r="A16" s="148" t="s">
        <v>54</v>
      </c>
      <c r="B16" s="133" t="s">
        <v>33</v>
      </c>
      <c r="C16" s="226">
        <f>F16+'ЧИСЛЕННОСТЬ 0106_0412'!I16+'ЧИСЛЕННОСТЬ 0106_0412'!L16+'ЧИСЛЕННОСТЬ 0505_1006'!C16+'ЧИСЛЕННОСТЬ 0505_1006'!F16+'ЧИСЛЕННОСТЬ 0505_1006'!I16+'ЧИСЛЕННОСТЬ 0505_1006'!L16+'ЧИСЛЕННОСТЬ 1105_1204'!C16+'ЧИСЛЕННОСТЬ 1105_1204'!F16</f>
        <v>24</v>
      </c>
      <c r="D16" s="227">
        <f>G16+'ЧИСЛЕННОСТЬ 0106_0412'!J16+'ЧИСЛЕННОСТЬ 0106_0412'!M16+'ЧИСЛЕННОСТЬ 0505_1006'!D16+'ЧИСЛЕННОСТЬ 0505_1006'!G16+'ЧИСЛЕННОСТЬ 0505_1006'!J16+'ЧИСЛЕННОСТЬ 0505_1006'!M16+'ЧИСЛЕННОСТЬ 1105_1204'!D16+'ЧИСЛЕННОСТЬ 1105_1204'!G16</f>
        <v>23.5</v>
      </c>
      <c r="E16" s="209">
        <f>H16+'ЧИСЛЕННОСТЬ 0106_0412'!K16+'ЧИСЛЕННОСТЬ 0106_0412'!N16+'ЧИСЛЕННОСТЬ 0505_1006'!E16+'ЧИСЛЕННОСТЬ 0505_1006'!H16+'ЧИСЛЕННОСТЬ 0505_1006'!K16+'ЧИСЛЕННОСТЬ 0505_1006'!N16+'ЧИСЛЕННОСТЬ 1105_1204'!E16+'ЧИСЛЕННОСТЬ 1105_1204'!H16</f>
        <v>25</v>
      </c>
      <c r="F16" s="226">
        <f>I16+L16+'ЧИСЛЕННОСТЬ 0103_0104'!L16+'ЧИСЛЕННОСТЬ 0104_0106'!I16+'ЧИСЛЕННОСТЬ 0106_0412'!F16</f>
        <v>23</v>
      </c>
      <c r="G16" s="227">
        <f>J16+M16+'ЧИСЛЕННОСТЬ 0103_0104'!M16+'ЧИСЛЕННОСТЬ 0104_0106'!J16+'ЧИСЛЕННОСТЬ 0106_0412'!G16</f>
        <v>22.5</v>
      </c>
      <c r="H16" s="209">
        <f>K16+N16+'ЧИСЛЕННОСТЬ 0103_0104'!N16+'ЧИСЛЕННОСТЬ 0104_0106'!K16+'ЧИСЛЕННОСТЬ 0106_0412'!H16</f>
        <v>24</v>
      </c>
      <c r="I16" s="248"/>
      <c r="J16" s="249"/>
      <c r="K16" s="250"/>
      <c r="L16" s="226">
        <f>'ЧИСЛЕННОСТЬ 0103_0104'!C16+'ЧИСЛЕННОСТЬ 0103_0104'!F16+'ЧИСЛЕННОСТЬ 0103_0104'!I16</f>
        <v>0</v>
      </c>
      <c r="M16" s="227">
        <f>'ЧИСЛЕННОСТЬ 0103_0104'!D16+'ЧИСЛЕННОСТЬ 0103_0104'!G16+'ЧИСЛЕННОСТЬ 0103_0104'!J16</f>
        <v>0</v>
      </c>
      <c r="N16" s="209">
        <f>'ЧИСЛЕННОСТЬ 0103_0104'!E16+'ЧИСЛЕННОСТЬ 0103_0104'!H16+'ЧИСЛЕННОСТЬ 0103_0104'!K16</f>
        <v>0</v>
      </c>
    </row>
    <row r="17" spans="1:14" s="28" customFormat="1" ht="35.25" customHeight="1" thickBot="1">
      <c r="A17" s="148" t="s">
        <v>65</v>
      </c>
      <c r="B17" s="133" t="s">
        <v>34</v>
      </c>
      <c r="C17" s="226">
        <f>F17+'ЧИСЛЕННОСТЬ 0106_0412'!I17+'ЧИСЛЕННОСТЬ 0106_0412'!L17+'ЧИСЛЕННОСТЬ 0505_1006'!C17+'ЧИСЛЕННОСТЬ 0505_1006'!F17+'ЧИСЛЕННОСТЬ 0505_1006'!I17+'ЧИСЛЕННОСТЬ 0505_1006'!L17+'ЧИСЛЕННОСТЬ 1105_1204'!C17+'ЧИСЛЕННОСТЬ 1105_1204'!F17</f>
        <v>8</v>
      </c>
      <c r="D17" s="227">
        <f>G17+'ЧИСЛЕННОСТЬ 0106_0412'!J17+'ЧИСЛЕННОСТЬ 0106_0412'!M17+'ЧИСЛЕННОСТЬ 0505_1006'!D17+'ЧИСЛЕННОСТЬ 0505_1006'!G17+'ЧИСЛЕННОСТЬ 0505_1006'!J17+'ЧИСЛЕННОСТЬ 0505_1006'!M17+'ЧИСЛЕННОСТЬ 1105_1204'!D17+'ЧИСЛЕННОСТЬ 1105_1204'!G17</f>
        <v>8</v>
      </c>
      <c r="E17" s="209">
        <f>H17+'ЧИСЛЕННОСТЬ 0106_0412'!K17+'ЧИСЛЕННОСТЬ 0106_0412'!N17+'ЧИСЛЕННОСТЬ 0505_1006'!E17+'ЧИСЛЕННОСТЬ 0505_1006'!H17+'ЧИСЛЕННОСТЬ 0505_1006'!K17+'ЧИСЛЕННОСТЬ 0505_1006'!N17+'ЧИСЛЕННОСТЬ 1105_1204'!E17+'ЧИСЛЕННОСТЬ 1105_1204'!H17</f>
        <v>8</v>
      </c>
      <c r="F17" s="226">
        <f>I17+L17+'ЧИСЛЕННОСТЬ 0103_0104'!L17+'ЧИСЛЕННОСТЬ 0104_0106'!I17+'ЧИСЛЕННОСТЬ 0106_0412'!F17</f>
        <v>8</v>
      </c>
      <c r="G17" s="227">
        <f>J17+M17+'ЧИСЛЕННОСТЬ 0103_0104'!M17+'ЧИСЛЕННОСТЬ 0104_0106'!J17+'ЧИСЛЕННОСТЬ 0106_0412'!G17</f>
        <v>8</v>
      </c>
      <c r="H17" s="209">
        <f>K17+N17+'ЧИСЛЕННОСТЬ 0103_0104'!N17+'ЧИСЛЕННОСТЬ 0104_0106'!K17+'ЧИСЛЕННОСТЬ 0106_0412'!H17</f>
        <v>8</v>
      </c>
      <c r="I17" s="248"/>
      <c r="J17" s="249"/>
      <c r="K17" s="250"/>
      <c r="L17" s="226">
        <f>'ЧИСЛЕННОСТЬ 0103_0104'!C17+'ЧИСЛЕННОСТЬ 0103_0104'!F17+'ЧИСЛЕННОСТЬ 0103_0104'!I17</f>
        <v>0</v>
      </c>
      <c r="M17" s="227">
        <f>'ЧИСЛЕННОСТЬ 0103_0104'!D17+'ЧИСЛЕННОСТЬ 0103_0104'!G17+'ЧИСЛЕННОСТЬ 0103_0104'!J17</f>
        <v>0</v>
      </c>
      <c r="N17" s="209">
        <f>'ЧИСЛЕННОСТЬ 0103_0104'!E17+'ЧИСЛЕННОСТЬ 0103_0104'!H17+'ЧИСЛЕННОСТЬ 0103_0104'!K17</f>
        <v>0</v>
      </c>
    </row>
    <row r="18" spans="1:14" s="28" customFormat="1" ht="57.75" customHeight="1" thickBot="1">
      <c r="A18" s="170" t="s">
        <v>146</v>
      </c>
      <c r="B18" s="139" t="s">
        <v>35</v>
      </c>
      <c r="C18" s="226">
        <f>F18+'ЧИСЛЕННОСТЬ 0106_0412'!I18+'ЧИСЛЕННОСТЬ 0106_0412'!L18+'ЧИСЛЕННОСТЬ 0505_1006'!C18+'ЧИСЛЕННОСТЬ 0505_1006'!F18+'ЧИСЛЕННОСТЬ 0505_1006'!I18+'ЧИСЛЕННОСТЬ 0505_1006'!L18+'ЧИСЛЕННОСТЬ 1105_1204'!C18+'ЧИСЛЕННОСТЬ 1105_1204'!F18</f>
        <v>58</v>
      </c>
      <c r="D18" s="227">
        <f>G18+'ЧИСЛЕННОСТЬ 0106_0412'!J18+'ЧИСЛЕННОСТЬ 0106_0412'!M18+'ЧИСЛЕННОСТЬ 0505_1006'!D18+'ЧИСЛЕННОСТЬ 0505_1006'!G18+'ЧИСЛЕННОСТЬ 0505_1006'!J18+'ЧИСЛЕННОСТЬ 0505_1006'!M18+'ЧИСЛЕННОСТЬ 1105_1204'!D18+'ЧИСЛЕННОСТЬ 1105_1204'!G18</f>
        <v>55.5</v>
      </c>
      <c r="E18" s="209">
        <f>H18+'ЧИСЛЕННОСТЬ 0106_0412'!K18+'ЧИСЛЕННОСТЬ 0106_0412'!N18+'ЧИСЛЕННОСТЬ 0505_1006'!E18+'ЧИСЛЕННОСТЬ 0505_1006'!H18+'ЧИСЛЕННОСТЬ 0505_1006'!K18+'ЧИСЛЕННОСТЬ 0505_1006'!N18+'ЧИСЛЕННОСТЬ 1105_1204'!E18+'ЧИСЛЕННОСТЬ 1105_1204'!H18</f>
        <v>56</v>
      </c>
      <c r="F18" s="226">
        <f>I18+L18+'ЧИСЛЕННОСТЬ 0103_0104'!L18+'ЧИСЛЕННОСТЬ 0104_0106'!I18+'ЧИСЛЕННОСТЬ 0106_0412'!F18</f>
        <v>54</v>
      </c>
      <c r="G18" s="227">
        <f>J18+M18+'ЧИСЛЕННОСТЬ 0103_0104'!M18+'ЧИСЛЕННОСТЬ 0104_0106'!J18+'ЧИСЛЕННОСТЬ 0106_0412'!G18</f>
        <v>51.5</v>
      </c>
      <c r="H18" s="209">
        <f>K18+N18+'ЧИСЛЕННОСТЬ 0103_0104'!N18+'ЧИСЛЕННОСТЬ 0104_0106'!K18+'ЧИСЛЕННОСТЬ 0106_0412'!H18</f>
        <v>52</v>
      </c>
      <c r="I18" s="248">
        <f>I8+I9+I16+I17</f>
        <v>0</v>
      </c>
      <c r="J18" s="249">
        <f>J8+J9+J16+J17</f>
        <v>0</v>
      </c>
      <c r="K18" s="250">
        <f>K8+K9+K16+K17</f>
        <v>0</v>
      </c>
      <c r="L18" s="226">
        <f>'ЧИСЛЕННОСТЬ 0103_0104'!C18+'ЧИСЛЕННОСТЬ 0103_0104'!F18+'ЧИСЛЕННОСТЬ 0103_0104'!I18</f>
        <v>0</v>
      </c>
      <c r="M18" s="227">
        <f>'ЧИСЛЕННОСТЬ 0103_0104'!D18+'ЧИСЛЕННОСТЬ 0103_0104'!G18+'ЧИСЛЕННОСТЬ 0103_0104'!J18</f>
        <v>0</v>
      </c>
      <c r="N18" s="209">
        <f>'ЧИСЛЕННОСТЬ 0103_0104'!E18+'ЧИСЛЕННОСТЬ 0103_0104'!H18+'ЧИСЛЕННОСТЬ 0103_0104'!K18</f>
        <v>0</v>
      </c>
    </row>
    <row r="20" spans="1:14" ht="33" customHeight="1">
      <c r="A20" s="524" t="s">
        <v>106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</row>
    <row r="21" spans="1:15" ht="24.75" customHeight="1">
      <c r="A21" s="526" t="s">
        <v>66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225"/>
    </row>
  </sheetData>
  <sheetProtection/>
  <mergeCells count="11">
    <mergeCell ref="B4:B6"/>
    <mergeCell ref="C4:E5"/>
    <mergeCell ref="A20:N20"/>
    <mergeCell ref="A21:N21"/>
    <mergeCell ref="M2:N2"/>
    <mergeCell ref="A3:N3"/>
    <mergeCell ref="F4:N4"/>
    <mergeCell ref="F5:H5"/>
    <mergeCell ref="I5:K5"/>
    <mergeCell ref="L5:N5"/>
    <mergeCell ref="A4:A6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C18" sqref="C18:J22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58" t="s">
        <v>214</v>
      </c>
      <c r="J2" s="558"/>
    </row>
    <row r="3" spans="1:10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  <c r="I3" s="583"/>
      <c r="J3" s="583"/>
    </row>
    <row r="4" spans="1:10" ht="26.25" customHeight="1" thickBot="1">
      <c r="A4" s="559" t="s">
        <v>3</v>
      </c>
      <c r="B4" s="542" t="s">
        <v>17</v>
      </c>
      <c r="C4" s="580" t="s">
        <v>104</v>
      </c>
      <c r="D4" s="564"/>
      <c r="E4" s="564"/>
      <c r="F4" s="564"/>
      <c r="G4" s="564"/>
      <c r="H4" s="564"/>
      <c r="I4" s="564"/>
      <c r="J4" s="581"/>
    </row>
    <row r="5" spans="1:10" ht="105.75" customHeight="1" thickBot="1">
      <c r="A5" s="560"/>
      <c r="B5" s="543"/>
      <c r="C5" s="574" t="s">
        <v>176</v>
      </c>
      <c r="D5" s="570"/>
      <c r="E5" s="575" t="s">
        <v>177</v>
      </c>
      <c r="F5" s="574"/>
      <c r="G5" s="575" t="s">
        <v>178</v>
      </c>
      <c r="H5" s="574"/>
      <c r="I5" s="575" t="s">
        <v>179</v>
      </c>
      <c r="J5" s="574"/>
    </row>
    <row r="6" spans="1:10" ht="25.5" customHeight="1" thickBot="1">
      <c r="A6" s="582"/>
      <c r="B6" s="561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4"/>
      <c r="D8" s="455"/>
      <c r="E8" s="454"/>
      <c r="F8" s="455"/>
      <c r="G8" s="454"/>
      <c r="H8" s="455"/>
      <c r="I8" s="484"/>
      <c r="J8" s="455"/>
    </row>
    <row r="9" spans="1:10" ht="36">
      <c r="A9" s="188" t="s">
        <v>136</v>
      </c>
      <c r="B9" s="85">
        <v>470</v>
      </c>
      <c r="C9" s="456"/>
      <c r="D9" s="457"/>
      <c r="E9" s="456"/>
      <c r="F9" s="457"/>
      <c r="G9" s="456"/>
      <c r="H9" s="457"/>
      <c r="I9" s="485"/>
      <c r="J9" s="457"/>
    </row>
    <row r="10" spans="1:10" ht="36">
      <c r="A10" s="188" t="s">
        <v>137</v>
      </c>
      <c r="B10" s="85">
        <v>480</v>
      </c>
      <c r="C10" s="456"/>
      <c r="D10" s="457"/>
      <c r="E10" s="456"/>
      <c r="F10" s="457"/>
      <c r="G10" s="456"/>
      <c r="H10" s="457"/>
      <c r="I10" s="485"/>
      <c r="J10" s="457"/>
    </row>
    <row r="11" spans="1:10" ht="48">
      <c r="A11" s="188" t="s">
        <v>142</v>
      </c>
      <c r="B11" s="85">
        <v>490</v>
      </c>
      <c r="C11" s="456"/>
      <c r="D11" s="457"/>
      <c r="E11" s="456"/>
      <c r="F11" s="457"/>
      <c r="G11" s="456"/>
      <c r="H11" s="457"/>
      <c r="I11" s="485"/>
      <c r="J11" s="457"/>
    </row>
    <row r="12" spans="1:10" ht="48.75" thickBot="1">
      <c r="A12" s="189" t="s">
        <v>138</v>
      </c>
      <c r="B12" s="86">
        <v>500</v>
      </c>
      <c r="C12" s="468"/>
      <c r="D12" s="469"/>
      <c r="E12" s="468"/>
      <c r="F12" s="469"/>
      <c r="G12" s="468"/>
      <c r="H12" s="469"/>
      <c r="I12" s="486"/>
      <c r="J12" s="469"/>
    </row>
    <row r="13" spans="1:10" ht="24.75" customHeight="1" thickBot="1">
      <c r="A13" s="567" t="s">
        <v>133</v>
      </c>
      <c r="B13" s="567"/>
      <c r="C13" s="567"/>
      <c r="D13" s="567"/>
      <c r="E13" s="567"/>
      <c r="F13" s="567"/>
      <c r="G13" s="567"/>
      <c r="H13" s="567"/>
      <c r="I13" s="567"/>
      <c r="J13" s="567"/>
    </row>
    <row r="14" spans="1:10" ht="18.75" customHeight="1" thickBot="1">
      <c r="A14" s="559" t="s">
        <v>3</v>
      </c>
      <c r="B14" s="542" t="s">
        <v>17</v>
      </c>
      <c r="C14" s="580" t="s">
        <v>104</v>
      </c>
      <c r="D14" s="564"/>
      <c r="E14" s="564"/>
      <c r="F14" s="564"/>
      <c r="G14" s="564"/>
      <c r="H14" s="564"/>
      <c r="I14" s="564"/>
      <c r="J14" s="581"/>
    </row>
    <row r="15" spans="1:10" ht="108.75" customHeight="1" thickBot="1">
      <c r="A15" s="560"/>
      <c r="B15" s="543"/>
      <c r="C15" s="574" t="s">
        <v>176</v>
      </c>
      <c r="D15" s="570"/>
      <c r="E15" s="575" t="s">
        <v>177</v>
      </c>
      <c r="F15" s="574"/>
      <c r="G15" s="575" t="s">
        <v>178</v>
      </c>
      <c r="H15" s="574"/>
      <c r="I15" s="575" t="s">
        <v>179</v>
      </c>
      <c r="J15" s="574"/>
    </row>
    <row r="16" spans="1:10" ht="24.75" customHeight="1" thickBot="1">
      <c r="A16" s="582"/>
      <c r="B16" s="561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134</v>
      </c>
      <c r="B18" s="84">
        <v>510</v>
      </c>
      <c r="C18" s="454"/>
      <c r="D18" s="455"/>
      <c r="E18" s="454"/>
      <c r="F18" s="455"/>
      <c r="G18" s="454"/>
      <c r="H18" s="455"/>
      <c r="I18" s="484"/>
      <c r="J18" s="455"/>
    </row>
    <row r="19" spans="1:10" ht="36">
      <c r="A19" s="188" t="s">
        <v>139</v>
      </c>
      <c r="B19" s="85">
        <v>520</v>
      </c>
      <c r="C19" s="456"/>
      <c r="D19" s="457"/>
      <c r="E19" s="456"/>
      <c r="F19" s="457"/>
      <c r="G19" s="456"/>
      <c r="H19" s="457"/>
      <c r="I19" s="485"/>
      <c r="J19" s="457"/>
    </row>
    <row r="20" spans="1:10" ht="36">
      <c r="A20" s="188" t="s">
        <v>140</v>
      </c>
      <c r="B20" s="85">
        <v>530</v>
      </c>
      <c r="C20" s="456"/>
      <c r="D20" s="457"/>
      <c r="E20" s="456"/>
      <c r="F20" s="457"/>
      <c r="G20" s="456"/>
      <c r="H20" s="457"/>
      <c r="I20" s="485"/>
      <c r="J20" s="457"/>
    </row>
    <row r="21" spans="1:10" ht="48">
      <c r="A21" s="188" t="s">
        <v>143</v>
      </c>
      <c r="B21" s="85">
        <v>540</v>
      </c>
      <c r="C21" s="456"/>
      <c r="D21" s="457"/>
      <c r="E21" s="456"/>
      <c r="F21" s="457"/>
      <c r="G21" s="456"/>
      <c r="H21" s="457"/>
      <c r="I21" s="485"/>
      <c r="J21" s="457"/>
    </row>
    <row r="22" spans="1:10" ht="48.75" thickBot="1">
      <c r="A22" s="189" t="s">
        <v>141</v>
      </c>
      <c r="B22" s="86">
        <v>550</v>
      </c>
      <c r="C22" s="468"/>
      <c r="D22" s="469"/>
      <c r="E22" s="468"/>
      <c r="F22" s="469"/>
      <c r="G22" s="468"/>
      <c r="H22" s="469"/>
      <c r="I22" s="486"/>
      <c r="J22" s="46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/>
  <mergeCells count="17">
    <mergeCell ref="A13:J13"/>
    <mergeCell ref="C14:J14"/>
    <mergeCell ref="C15:D15"/>
    <mergeCell ref="A14:A16"/>
    <mergeCell ref="B14:B16"/>
    <mergeCell ref="E15:F15"/>
    <mergeCell ref="G15:H15"/>
    <mergeCell ref="I15:J15"/>
    <mergeCell ref="I2:J2"/>
    <mergeCell ref="A4:A6"/>
    <mergeCell ref="B4:B6"/>
    <mergeCell ref="E5:F5"/>
    <mergeCell ref="G5:H5"/>
    <mergeCell ref="I5:J5"/>
    <mergeCell ref="A3:J3"/>
    <mergeCell ref="C4:J4"/>
    <mergeCell ref="C5:D5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="6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6" sqref="F36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spans="9:10" ht="24" customHeight="1">
      <c r="I1" s="590" t="s">
        <v>215</v>
      </c>
      <c r="J1" s="590"/>
    </row>
    <row r="2" spans="1:10" ht="19.5" thickBot="1">
      <c r="A2" s="511" t="s">
        <v>45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ht="15.75" customHeight="1" thickBot="1">
      <c r="A3" s="501" t="s">
        <v>3</v>
      </c>
      <c r="B3" s="512" t="s">
        <v>2</v>
      </c>
      <c r="C3" s="571" t="s">
        <v>89</v>
      </c>
      <c r="D3" s="572"/>
      <c r="E3" s="572"/>
      <c r="F3" s="572"/>
      <c r="G3" s="572"/>
      <c r="H3" s="572"/>
      <c r="I3" s="572"/>
      <c r="J3" s="573"/>
    </row>
    <row r="4" spans="1:10" ht="103.5" customHeight="1" thickBot="1">
      <c r="A4" s="502"/>
      <c r="B4" s="513"/>
      <c r="C4" s="574" t="s">
        <v>184</v>
      </c>
      <c r="D4" s="570"/>
      <c r="E4" s="575" t="s">
        <v>185</v>
      </c>
      <c r="F4" s="574"/>
      <c r="G4" s="531" t="s">
        <v>186</v>
      </c>
      <c r="H4" s="531"/>
      <c r="I4" s="570" t="s">
        <v>187</v>
      </c>
      <c r="J4" s="570"/>
    </row>
    <row r="5" spans="1:10" ht="51.75" customHeight="1" thickBot="1">
      <c r="A5" s="503"/>
      <c r="B5" s="514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363" t="s">
        <v>6</v>
      </c>
      <c r="J7" s="293">
        <f>J9+J10</f>
        <v>0</v>
      </c>
    </row>
    <row r="8" spans="1:10" ht="17.25" customHeight="1">
      <c r="A8" s="112" t="s">
        <v>108</v>
      </c>
      <c r="B8" s="103"/>
      <c r="C8" s="365"/>
      <c r="D8" s="364"/>
      <c r="E8" s="365"/>
      <c r="F8" s="364"/>
      <c r="G8" s="365"/>
      <c r="H8" s="364"/>
      <c r="I8" s="365"/>
      <c r="J8" s="364"/>
    </row>
    <row r="9" spans="1:10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  <c r="I9" s="366" t="s">
        <v>6</v>
      </c>
      <c r="J9" s="360"/>
    </row>
    <row r="10" spans="1:10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  <c r="I10" s="367" t="s">
        <v>6</v>
      </c>
      <c r="J10" s="361"/>
    </row>
    <row r="11" spans="1:10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v>673664</v>
      </c>
      <c r="G11" s="363" t="s">
        <v>6</v>
      </c>
      <c r="H11" s="250">
        <v>438820</v>
      </c>
      <c r="I11" s="363" t="s">
        <v>6</v>
      </c>
      <c r="J11" s="250">
        <f>J13+J14+J16</f>
        <v>0</v>
      </c>
    </row>
    <row r="12" spans="1:10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  <c r="I12" s="369"/>
      <c r="J12" s="368"/>
    </row>
    <row r="13" spans="1:10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366" t="s">
        <v>6</v>
      </c>
      <c r="H13" s="360"/>
      <c r="I13" s="366" t="s">
        <v>6</v>
      </c>
      <c r="J13" s="360"/>
    </row>
    <row r="14" spans="1:10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366" t="s">
        <v>6</v>
      </c>
      <c r="H14" s="360"/>
      <c r="I14" s="366" t="s">
        <v>6</v>
      </c>
      <c r="J14" s="360"/>
    </row>
    <row r="15" spans="1:10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366" t="s">
        <v>6</v>
      </c>
      <c r="H15" s="360"/>
      <c r="I15" s="366" t="s">
        <v>6</v>
      </c>
      <c r="J15" s="360"/>
    </row>
    <row r="16" spans="1:10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  <c r="I16" s="367" t="s">
        <v>6</v>
      </c>
      <c r="J16" s="361"/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101" t="s">
        <v>6</v>
      </c>
      <c r="J17" s="241"/>
    </row>
    <row r="18" spans="1:10" ht="57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>
        <v>1087025</v>
      </c>
      <c r="F19" s="209">
        <f>F7+F11+F17+F18</f>
        <v>673664</v>
      </c>
      <c r="G19" s="242">
        <v>586341</v>
      </c>
      <c r="H19" s="209">
        <f>H7+H11+H17+H18</f>
        <v>438820</v>
      </c>
      <c r="I19" s="242"/>
      <c r="J19" s="209">
        <f>J7+J11+J17+J18</f>
        <v>0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42"/>
      <c r="J20" s="241"/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362" t="s">
        <v>6</v>
      </c>
      <c r="J22" s="360"/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118" t="s">
        <v>6</v>
      </c>
      <c r="J23" s="291">
        <f>J25+J26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98"/>
      <c r="J24" s="370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118" t="s">
        <v>6</v>
      </c>
      <c r="J25" s="371"/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118" t="s">
        <v>6</v>
      </c>
      <c r="J26" s="371"/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118" t="s">
        <v>6</v>
      </c>
      <c r="J27" s="291">
        <f>J29+J30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98"/>
      <c r="J28" s="370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118" t="s">
        <v>6</v>
      </c>
      <c r="J29" s="371"/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119" t="s">
        <v>6</v>
      </c>
      <c r="J30" s="372"/>
    </row>
    <row r="31" spans="1:10" ht="42.75" customHeight="1" thickBot="1">
      <c r="A31" s="111" t="s">
        <v>100</v>
      </c>
      <c r="B31" s="102" t="s">
        <v>8</v>
      </c>
      <c r="C31" s="242"/>
      <c r="D31" s="241"/>
      <c r="E31" s="242">
        <v>328281</v>
      </c>
      <c r="F31" s="241">
        <v>203447</v>
      </c>
      <c r="G31" s="242">
        <v>177075</v>
      </c>
      <c r="H31" s="241">
        <v>129976</v>
      </c>
      <c r="I31" s="242"/>
      <c r="J31" s="241"/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  <c r="I33" s="119" t="s">
        <v>6</v>
      </c>
      <c r="J33" s="361"/>
    </row>
    <row r="34" spans="1:10" ht="51" customHeight="1" thickBot="1">
      <c r="A34" s="111" t="s">
        <v>150</v>
      </c>
      <c r="B34" s="102" t="s">
        <v>9</v>
      </c>
      <c r="C34" s="208">
        <f aca="true" t="shared" si="0" ref="C34:J34">C19+C20+C31</f>
        <v>0</v>
      </c>
      <c r="D34" s="209">
        <f t="shared" si="0"/>
        <v>0</v>
      </c>
      <c r="E34" s="208">
        <f t="shared" si="0"/>
        <v>1415306</v>
      </c>
      <c r="F34" s="209">
        <f t="shared" si="0"/>
        <v>877111</v>
      </c>
      <c r="G34" s="208">
        <f t="shared" si="0"/>
        <v>763416</v>
      </c>
      <c r="H34" s="209">
        <f t="shared" si="0"/>
        <v>568796</v>
      </c>
      <c r="I34" s="208">
        <f t="shared" si="0"/>
        <v>0</v>
      </c>
      <c r="J34" s="209">
        <f t="shared" si="0"/>
        <v>0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8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>
        <v>19335</v>
      </c>
      <c r="G36" s="99" t="s">
        <v>6</v>
      </c>
      <c r="H36" s="243"/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9">
    <mergeCell ref="I1:J1"/>
    <mergeCell ref="C4:D4"/>
    <mergeCell ref="A2:J2"/>
    <mergeCell ref="A3:A5"/>
    <mergeCell ref="B3:B5"/>
    <mergeCell ref="C3:J3"/>
    <mergeCell ref="E4:F4"/>
    <mergeCell ref="G4:H4"/>
    <mergeCell ref="I4:J4"/>
  </mergeCells>
  <printOptions/>
  <pageMargins left="0.5118110236220472" right="0.31496062992125984" top="0.5511811023622047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1"/>
  <sheetViews>
    <sheetView zoomScale="71" zoomScaleNormal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1" sqref="A31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27" t="s">
        <v>216</v>
      </c>
      <c r="N2" s="527"/>
    </row>
    <row r="3" spans="1:14" s="14" customFormat="1" ht="20.25" customHeight="1" thickBot="1">
      <c r="A3" s="528" t="s">
        <v>188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</row>
    <row r="4" spans="1:14" ht="19.5" customHeight="1" thickBot="1">
      <c r="A4" s="533" t="s">
        <v>3</v>
      </c>
      <c r="B4" s="535" t="s">
        <v>17</v>
      </c>
      <c r="C4" s="577" t="s">
        <v>101</v>
      </c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30"/>
    </row>
    <row r="5" spans="1:14" ht="108" customHeight="1">
      <c r="A5" s="534"/>
      <c r="B5" s="536"/>
      <c r="C5" s="587" t="s">
        <v>184</v>
      </c>
      <c r="D5" s="588"/>
      <c r="E5" s="589"/>
      <c r="F5" s="588" t="s">
        <v>185</v>
      </c>
      <c r="G5" s="588"/>
      <c r="H5" s="589"/>
      <c r="I5" s="591" t="s">
        <v>186</v>
      </c>
      <c r="J5" s="592"/>
      <c r="K5" s="593"/>
      <c r="L5" s="587" t="s">
        <v>187</v>
      </c>
      <c r="M5" s="588"/>
      <c r="N5" s="589"/>
    </row>
    <row r="6" spans="1:14" s="13" customFormat="1" ht="84.75" customHeight="1" thickBot="1">
      <c r="A6" s="534"/>
      <c r="B6" s="537"/>
      <c r="C6" s="228" t="s">
        <v>55</v>
      </c>
      <c r="D6" s="229" t="s">
        <v>63</v>
      </c>
      <c r="E6" s="230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>D11+D12+D13+D14+D15</f>
        <v>0</v>
      </c>
      <c r="E9" s="250">
        <f>E11+E12+E13+E14+E15</f>
        <v>0</v>
      </c>
      <c r="F9" s="248">
        <v>2</v>
      </c>
      <c r="G9" s="249">
        <v>2</v>
      </c>
      <c r="H9" s="250">
        <v>2</v>
      </c>
      <c r="I9" s="248">
        <v>1</v>
      </c>
      <c r="J9" s="249">
        <v>1</v>
      </c>
      <c r="K9" s="250">
        <v>1</v>
      </c>
      <c r="L9" s="248">
        <f>L11+L12+L13+L14+L15</f>
        <v>0</v>
      </c>
      <c r="M9" s="249">
        <f>M11+M12+M13+M14+M15</f>
        <v>0</v>
      </c>
      <c r="N9" s="250">
        <f>N11+N12+N13+N14+N15</f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126</v>
      </c>
      <c r="B11" s="25" t="s">
        <v>32</v>
      </c>
      <c r="C11" s="395"/>
      <c r="D11" s="421"/>
      <c r="E11" s="404"/>
      <c r="F11" s="395"/>
      <c r="G11" s="421"/>
      <c r="H11" s="404"/>
      <c r="I11" s="395"/>
      <c r="J11" s="421"/>
      <c r="K11" s="404"/>
      <c r="L11" s="395"/>
      <c r="M11" s="421"/>
      <c r="N11" s="404"/>
    </row>
    <row r="12" spans="1:14" ht="24.75" customHeight="1">
      <c r="A12" s="157" t="s">
        <v>50</v>
      </c>
      <c r="B12" s="20" t="s">
        <v>20</v>
      </c>
      <c r="C12" s="397"/>
      <c r="D12" s="422"/>
      <c r="E12" s="405"/>
      <c r="F12" s="397"/>
      <c r="G12" s="422"/>
      <c r="H12" s="405"/>
      <c r="I12" s="397"/>
      <c r="J12" s="422"/>
      <c r="K12" s="405"/>
      <c r="L12" s="397"/>
      <c r="M12" s="422"/>
      <c r="N12" s="405"/>
    </row>
    <row r="13" spans="1:14" ht="21" customHeight="1">
      <c r="A13" s="157" t="s">
        <v>51</v>
      </c>
      <c r="B13" s="20" t="s">
        <v>21</v>
      </c>
      <c r="C13" s="397"/>
      <c r="D13" s="422"/>
      <c r="E13" s="405"/>
      <c r="F13" s="397"/>
      <c r="G13" s="422"/>
      <c r="H13" s="405"/>
      <c r="I13" s="397"/>
      <c r="J13" s="422"/>
      <c r="K13" s="405"/>
      <c r="L13" s="397"/>
      <c r="M13" s="422"/>
      <c r="N13" s="405"/>
    </row>
    <row r="14" spans="1:14" ht="21.75" customHeight="1">
      <c r="A14" s="157" t="s">
        <v>52</v>
      </c>
      <c r="B14" s="20" t="s">
        <v>22</v>
      </c>
      <c r="C14" s="399"/>
      <c r="D14" s="423"/>
      <c r="E14" s="406"/>
      <c r="F14" s="399"/>
      <c r="G14" s="423"/>
      <c r="H14" s="406"/>
      <c r="I14" s="399"/>
      <c r="J14" s="423"/>
      <c r="K14" s="406"/>
      <c r="L14" s="399"/>
      <c r="M14" s="423"/>
      <c r="N14" s="406"/>
    </row>
    <row r="15" spans="1:14" ht="24" customHeight="1" thickBot="1">
      <c r="A15" s="169" t="s">
        <v>127</v>
      </c>
      <c r="B15" s="21" t="s">
        <v>31</v>
      </c>
      <c r="C15" s="401"/>
      <c r="D15" s="424"/>
      <c r="E15" s="407"/>
      <c r="F15" s="401"/>
      <c r="G15" s="424"/>
      <c r="H15" s="407"/>
      <c r="I15" s="401"/>
      <c r="J15" s="424"/>
      <c r="K15" s="407"/>
      <c r="L15" s="401"/>
      <c r="M15" s="424"/>
      <c r="N15" s="407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  <c r="L16" s="246"/>
      <c r="M16" s="247"/>
      <c r="N16" s="241"/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146</v>
      </c>
      <c r="B18" s="139" t="s">
        <v>35</v>
      </c>
      <c r="C18" s="226">
        <f aca="true" t="shared" si="0" ref="C18:N18">C8+C9+C16+C17</f>
        <v>0</v>
      </c>
      <c r="D18" s="227">
        <f t="shared" si="0"/>
        <v>0</v>
      </c>
      <c r="E18" s="209">
        <f t="shared" si="0"/>
        <v>0</v>
      </c>
      <c r="F18" s="226">
        <f t="shared" si="0"/>
        <v>2</v>
      </c>
      <c r="G18" s="227">
        <f t="shared" si="0"/>
        <v>2</v>
      </c>
      <c r="H18" s="209">
        <f t="shared" si="0"/>
        <v>2</v>
      </c>
      <c r="I18" s="226">
        <f t="shared" si="0"/>
        <v>1</v>
      </c>
      <c r="J18" s="227">
        <f t="shared" si="0"/>
        <v>1</v>
      </c>
      <c r="K18" s="209">
        <f t="shared" si="0"/>
        <v>1</v>
      </c>
      <c r="L18" s="226">
        <f t="shared" si="0"/>
        <v>0</v>
      </c>
      <c r="M18" s="227">
        <f t="shared" si="0"/>
        <v>0</v>
      </c>
      <c r="N18" s="209">
        <f t="shared" si="0"/>
        <v>0</v>
      </c>
    </row>
    <row r="20" spans="1:14" ht="33" customHeight="1">
      <c r="A20" s="524" t="s">
        <v>106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</row>
    <row r="21" spans="1:15" ht="24.75" customHeight="1">
      <c r="A21" s="526" t="s">
        <v>66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225"/>
    </row>
  </sheetData>
  <sheetProtection/>
  <mergeCells count="11">
    <mergeCell ref="I5:K5"/>
    <mergeCell ref="L5:N5"/>
    <mergeCell ref="A20:N20"/>
    <mergeCell ref="A21:N21"/>
    <mergeCell ref="M2:N2"/>
    <mergeCell ref="A3:N3"/>
    <mergeCell ref="A4:A6"/>
    <mergeCell ref="B4:B6"/>
    <mergeCell ref="C4:N4"/>
    <mergeCell ref="C5:E5"/>
    <mergeCell ref="F5:H5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6"/>
  <sheetViews>
    <sheetView view="pageBreakPreview" zoomScale="67" zoomScaleSheetLayoutView="6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217</v>
      </c>
      <c r="G1" s="211"/>
    </row>
    <row r="2" spans="4:6" ht="11.25" customHeight="1">
      <c r="D2" s="83"/>
      <c r="F2" s="16"/>
    </row>
    <row r="3" spans="1:6" ht="39" customHeight="1" thickBot="1">
      <c r="A3" s="538" t="s">
        <v>78</v>
      </c>
      <c r="B3" s="538"/>
      <c r="C3" s="538"/>
      <c r="D3" s="538"/>
      <c r="E3" s="538"/>
      <c r="F3" s="538"/>
    </row>
    <row r="4" spans="1:6" ht="33" customHeight="1" thickBot="1">
      <c r="A4" s="542" t="s">
        <v>3</v>
      </c>
      <c r="B4" s="542" t="s">
        <v>17</v>
      </c>
      <c r="C4" s="580" t="s">
        <v>104</v>
      </c>
      <c r="D4" s="564"/>
      <c r="E4" s="564"/>
      <c r="F4" s="581"/>
    </row>
    <row r="5" spans="1:19" ht="102" customHeight="1" thickBot="1">
      <c r="A5" s="543"/>
      <c r="B5" s="543"/>
      <c r="C5" s="215" t="s">
        <v>184</v>
      </c>
      <c r="D5" s="214" t="s">
        <v>199</v>
      </c>
      <c r="E5" s="216" t="s">
        <v>186</v>
      </c>
      <c r="F5" s="89" t="s">
        <v>187</v>
      </c>
      <c r="I5" s="15"/>
      <c r="K5" s="15"/>
      <c r="L5" s="3"/>
      <c r="M5" s="15"/>
      <c r="N5" s="3"/>
      <c r="O5" s="234"/>
      <c r="P5" s="3"/>
      <c r="Q5" s="15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46.5" customHeight="1" thickBot="1">
      <c r="A7" s="160" t="s">
        <v>42</v>
      </c>
      <c r="B7" s="161">
        <v>300</v>
      </c>
      <c r="C7" s="434"/>
      <c r="D7" s="434">
        <v>1</v>
      </c>
      <c r="E7" s="434">
        <v>1</v>
      </c>
      <c r="F7" s="434"/>
    </row>
    <row r="8" spans="1:6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F10+F11+F12+F13+F14</f>
        <v>0</v>
      </c>
    </row>
    <row r="9" spans="1:6" ht="29.25" customHeight="1">
      <c r="A9" s="344" t="s">
        <v>128</v>
      </c>
      <c r="B9" s="330"/>
      <c r="C9" s="330"/>
      <c r="D9" s="330"/>
      <c r="E9" s="330"/>
      <c r="F9" s="330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1"/>
    </row>
    <row r="11" spans="1:6" ht="36.75" customHeight="1">
      <c r="A11" s="157" t="s">
        <v>50</v>
      </c>
      <c r="B11" s="154">
        <v>420</v>
      </c>
      <c r="C11" s="332"/>
      <c r="D11" s="332"/>
      <c r="E11" s="332"/>
      <c r="F11" s="332"/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2"/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2"/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3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4" t="s">
        <v>107</v>
      </c>
      <c r="B16" s="525"/>
      <c r="C16" s="525"/>
      <c r="D16" s="525"/>
      <c r="E16" s="525"/>
      <c r="F16" s="525"/>
    </row>
  </sheetData>
  <sheetProtection/>
  <mergeCells count="5">
    <mergeCell ref="A3:F3"/>
    <mergeCell ref="A4:A5"/>
    <mergeCell ref="B4:B5"/>
    <mergeCell ref="C4:F4"/>
    <mergeCell ref="A16:F16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E23" sqref="E23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58" t="s">
        <v>218</v>
      </c>
      <c r="J2" s="558"/>
    </row>
    <row r="3" spans="1:10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  <c r="I3" s="583"/>
      <c r="J3" s="583"/>
    </row>
    <row r="4" spans="1:10" ht="26.25" customHeight="1" thickBot="1">
      <c r="A4" s="559" t="s">
        <v>3</v>
      </c>
      <c r="B4" s="542" t="s">
        <v>17</v>
      </c>
      <c r="C4" s="580" t="s">
        <v>104</v>
      </c>
      <c r="D4" s="564"/>
      <c r="E4" s="564"/>
      <c r="F4" s="564"/>
      <c r="G4" s="564"/>
      <c r="H4" s="564"/>
      <c r="I4" s="564"/>
      <c r="J4" s="581"/>
    </row>
    <row r="5" spans="1:10" ht="112.5" customHeight="1" thickBot="1">
      <c r="A5" s="560"/>
      <c r="B5" s="543"/>
      <c r="C5" s="574" t="s">
        <v>193</v>
      </c>
      <c r="D5" s="570"/>
      <c r="E5" s="575" t="s">
        <v>185</v>
      </c>
      <c r="F5" s="574"/>
      <c r="G5" s="575" t="s">
        <v>194</v>
      </c>
      <c r="H5" s="574"/>
      <c r="I5" s="575" t="s">
        <v>195</v>
      </c>
      <c r="J5" s="574"/>
    </row>
    <row r="6" spans="1:10" ht="25.5" customHeight="1" thickBot="1">
      <c r="A6" s="582"/>
      <c r="B6" s="561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4"/>
      <c r="D8" s="455"/>
      <c r="E8" s="454"/>
      <c r="F8" s="455"/>
      <c r="G8" s="454"/>
      <c r="H8" s="455"/>
      <c r="I8" s="484"/>
      <c r="J8" s="455"/>
    </row>
    <row r="9" spans="1:10" ht="36">
      <c r="A9" s="188" t="s">
        <v>136</v>
      </c>
      <c r="B9" s="85">
        <v>470</v>
      </c>
      <c r="C9" s="456"/>
      <c r="D9" s="457"/>
      <c r="E9" s="456"/>
      <c r="F9" s="457"/>
      <c r="G9" s="456"/>
      <c r="H9" s="457"/>
      <c r="I9" s="485"/>
      <c r="J9" s="457"/>
    </row>
    <row r="10" spans="1:10" ht="36">
      <c r="A10" s="188" t="s">
        <v>137</v>
      </c>
      <c r="B10" s="85">
        <v>480</v>
      </c>
      <c r="C10" s="456"/>
      <c r="D10" s="457"/>
      <c r="E10" s="456"/>
      <c r="F10" s="457"/>
      <c r="G10" s="456"/>
      <c r="H10" s="457"/>
      <c r="I10" s="485"/>
      <c r="J10" s="457"/>
    </row>
    <row r="11" spans="1:10" ht="48">
      <c r="A11" s="188" t="s">
        <v>142</v>
      </c>
      <c r="B11" s="85">
        <v>490</v>
      </c>
      <c r="C11" s="456"/>
      <c r="D11" s="457"/>
      <c r="E11" s="456"/>
      <c r="F11" s="457"/>
      <c r="G11" s="456"/>
      <c r="H11" s="457"/>
      <c r="I11" s="485"/>
      <c r="J11" s="457"/>
    </row>
    <row r="12" spans="1:10" ht="48.75" thickBot="1">
      <c r="A12" s="189" t="s">
        <v>138</v>
      </c>
      <c r="B12" s="86">
        <v>500</v>
      </c>
      <c r="C12" s="468"/>
      <c r="D12" s="469"/>
      <c r="E12" s="468"/>
      <c r="F12" s="469"/>
      <c r="G12" s="468"/>
      <c r="H12" s="469"/>
      <c r="I12" s="486"/>
      <c r="J12" s="469"/>
    </row>
    <row r="13" spans="1:10" ht="24.75" customHeight="1" thickBot="1">
      <c r="A13" s="567" t="s">
        <v>133</v>
      </c>
      <c r="B13" s="567"/>
      <c r="C13" s="567"/>
      <c r="D13" s="567"/>
      <c r="E13" s="567"/>
      <c r="F13" s="567"/>
      <c r="G13" s="567"/>
      <c r="H13" s="567"/>
      <c r="I13" s="567"/>
      <c r="J13" s="567"/>
    </row>
    <row r="14" spans="1:10" ht="18.75" customHeight="1" thickBot="1">
      <c r="A14" s="559" t="s">
        <v>3</v>
      </c>
      <c r="B14" s="542" t="s">
        <v>17</v>
      </c>
      <c r="C14" s="580" t="s">
        <v>104</v>
      </c>
      <c r="D14" s="564"/>
      <c r="E14" s="564"/>
      <c r="F14" s="564"/>
      <c r="G14" s="564"/>
      <c r="H14" s="564"/>
      <c r="I14" s="564"/>
      <c r="J14" s="581"/>
    </row>
    <row r="15" spans="1:10" ht="114.75" customHeight="1" thickBot="1">
      <c r="A15" s="560"/>
      <c r="B15" s="543"/>
      <c r="C15" s="574" t="s">
        <v>184</v>
      </c>
      <c r="D15" s="570"/>
      <c r="E15" s="575" t="s">
        <v>196</v>
      </c>
      <c r="F15" s="574"/>
      <c r="G15" s="531" t="s">
        <v>186</v>
      </c>
      <c r="H15" s="531"/>
      <c r="I15" s="570" t="s">
        <v>187</v>
      </c>
      <c r="J15" s="570"/>
    </row>
    <row r="16" spans="1:10" ht="24.75" customHeight="1" thickBot="1">
      <c r="A16" s="582"/>
      <c r="B16" s="561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134</v>
      </c>
      <c r="B18" s="84">
        <v>510</v>
      </c>
      <c r="C18" s="454"/>
      <c r="D18" s="455"/>
      <c r="E18" s="454"/>
      <c r="F18" s="455"/>
      <c r="G18" s="454"/>
      <c r="H18" s="455"/>
      <c r="I18" s="484"/>
      <c r="J18" s="455"/>
    </row>
    <row r="19" spans="1:10" ht="36">
      <c r="A19" s="188" t="s">
        <v>139</v>
      </c>
      <c r="B19" s="85">
        <v>520</v>
      </c>
      <c r="C19" s="456"/>
      <c r="D19" s="457"/>
      <c r="E19" s="456"/>
      <c r="F19" s="457"/>
      <c r="G19" s="456"/>
      <c r="H19" s="457"/>
      <c r="I19" s="485"/>
      <c r="J19" s="457"/>
    </row>
    <row r="20" spans="1:10" ht="36">
      <c r="A20" s="188" t="s">
        <v>140</v>
      </c>
      <c r="B20" s="85">
        <v>530</v>
      </c>
      <c r="C20" s="456"/>
      <c r="D20" s="457"/>
      <c r="E20" s="456"/>
      <c r="F20" s="457"/>
      <c r="G20" s="456"/>
      <c r="H20" s="457"/>
      <c r="I20" s="485"/>
      <c r="J20" s="457"/>
    </row>
    <row r="21" spans="1:10" ht="48">
      <c r="A21" s="188" t="s">
        <v>143</v>
      </c>
      <c r="B21" s="85">
        <v>540</v>
      </c>
      <c r="C21" s="456"/>
      <c r="D21" s="457"/>
      <c r="E21" s="456"/>
      <c r="F21" s="457"/>
      <c r="G21" s="456"/>
      <c r="H21" s="457"/>
      <c r="I21" s="485"/>
      <c r="J21" s="457"/>
    </row>
    <row r="22" spans="1:10" ht="48.75" thickBot="1">
      <c r="A22" s="189" t="s">
        <v>141</v>
      </c>
      <c r="B22" s="86">
        <v>550</v>
      </c>
      <c r="C22" s="468"/>
      <c r="D22" s="469"/>
      <c r="E22" s="468"/>
      <c r="F22" s="469"/>
      <c r="G22" s="468"/>
      <c r="H22" s="469"/>
      <c r="I22" s="486"/>
      <c r="J22" s="46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/>
  <mergeCells count="17">
    <mergeCell ref="A13:J13"/>
    <mergeCell ref="A14:A16"/>
    <mergeCell ref="B14:B16"/>
    <mergeCell ref="C14:J14"/>
    <mergeCell ref="C15:D15"/>
    <mergeCell ref="E15:F15"/>
    <mergeCell ref="G15:H15"/>
    <mergeCell ref="I15:J15"/>
    <mergeCell ref="I2:J2"/>
    <mergeCell ref="A3:J3"/>
    <mergeCell ref="A4:A6"/>
    <mergeCell ref="B4:B6"/>
    <mergeCell ref="C4:J4"/>
    <mergeCell ref="C5:D5"/>
    <mergeCell ref="E5:F5"/>
    <mergeCell ref="G5:H5"/>
    <mergeCell ref="I5:J5"/>
  </mergeCells>
  <printOptions/>
  <pageMargins left="0.5118110236220472" right="0.11811023622047245" top="0.7480314960629921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7" sqref="E17"/>
    </sheetView>
  </sheetViews>
  <sheetFormatPr defaultColWidth="9.00390625" defaultRowHeight="12.75"/>
  <cols>
    <col min="1" max="1" width="93.875" style="0" customWidth="1"/>
    <col min="3" max="3" width="23.375" style="0" customWidth="1"/>
    <col min="4" max="4" width="25.375" style="0" customWidth="1"/>
    <col min="5" max="5" width="25.875" style="0" customWidth="1"/>
    <col min="6" max="6" width="23.25390625" style="0" customWidth="1"/>
    <col min="7" max="7" width="23.375" style="0" customWidth="1"/>
    <col min="8" max="8" width="20.00390625" style="0" customWidth="1"/>
  </cols>
  <sheetData>
    <row r="1" spans="7:8" ht="12.75">
      <c r="G1" s="590" t="s">
        <v>219</v>
      </c>
      <c r="H1" s="590"/>
    </row>
    <row r="2" spans="1:8" ht="19.5" thickBot="1">
      <c r="A2" s="511" t="s">
        <v>45</v>
      </c>
      <c r="B2" s="511"/>
      <c r="C2" s="511"/>
      <c r="D2" s="511"/>
      <c r="E2" s="511"/>
      <c r="F2" s="511"/>
      <c r="G2" s="511"/>
      <c r="H2" s="511"/>
    </row>
    <row r="3" spans="1:8" ht="15.75" customHeight="1" thickBot="1">
      <c r="A3" s="501" t="s">
        <v>3</v>
      </c>
      <c r="B3" s="512" t="s">
        <v>2</v>
      </c>
      <c r="C3" s="571" t="s">
        <v>89</v>
      </c>
      <c r="D3" s="572"/>
      <c r="E3" s="572"/>
      <c r="F3" s="572"/>
      <c r="G3" s="572"/>
      <c r="H3" s="573"/>
    </row>
    <row r="4" spans="1:8" ht="108" customHeight="1" thickBot="1">
      <c r="A4" s="502"/>
      <c r="B4" s="513"/>
      <c r="C4" s="578" t="s">
        <v>180</v>
      </c>
      <c r="D4" s="532"/>
      <c r="E4" s="579" t="s">
        <v>181</v>
      </c>
      <c r="F4" s="532"/>
      <c r="G4" s="531"/>
      <c r="H4" s="531"/>
    </row>
    <row r="5" spans="1:8" ht="51.75" customHeight="1" thickBot="1">
      <c r="A5" s="503"/>
      <c r="B5" s="514"/>
      <c r="C5" s="132" t="s">
        <v>87</v>
      </c>
      <c r="D5" s="94" t="s">
        <v>48</v>
      </c>
      <c r="E5" s="219" t="s">
        <v>87</v>
      </c>
      <c r="F5" s="218" t="s">
        <v>90</v>
      </c>
      <c r="G5" s="132" t="s">
        <v>91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61</v>
      </c>
      <c r="H6" s="144" t="s">
        <v>62</v>
      </c>
    </row>
    <row r="7" spans="1:8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</row>
    <row r="8" spans="1:8" ht="17.25" customHeight="1">
      <c r="A8" s="112" t="s">
        <v>108</v>
      </c>
      <c r="B8" s="103"/>
      <c r="C8" s="365"/>
      <c r="D8" s="364"/>
      <c r="E8" s="365"/>
      <c r="F8" s="364"/>
      <c r="G8" s="365"/>
      <c r="H8" s="364"/>
    </row>
    <row r="9" spans="1:8" ht="17.25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</row>
    <row r="10" spans="1:8" ht="21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</row>
    <row r="11" spans="1:8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f>F13+F14+F16</f>
        <v>0</v>
      </c>
      <c r="G11" s="363" t="s">
        <v>6</v>
      </c>
      <c r="H11" s="250">
        <f>H13+H14+H16</f>
        <v>0</v>
      </c>
    </row>
    <row r="12" spans="1:8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</row>
    <row r="13" spans="1:8" ht="24.7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366" t="s">
        <v>6</v>
      </c>
      <c r="H13" s="360"/>
    </row>
    <row r="14" spans="1:8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366" t="s">
        <v>6</v>
      </c>
      <c r="H14" s="360"/>
    </row>
    <row r="15" spans="1:8" ht="18.7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366" t="s">
        <v>6</v>
      </c>
      <c r="H15" s="360"/>
    </row>
    <row r="16" spans="1:8" ht="21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</row>
    <row r="17" spans="1:8" ht="33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</row>
    <row r="18" spans="1:8" ht="40.5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</row>
    <row r="19" spans="1:8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</row>
    <row r="20" spans="1:8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</row>
    <row r="21" spans="1:8" ht="15.75">
      <c r="A21" s="112" t="s">
        <v>115</v>
      </c>
      <c r="B21" s="108"/>
      <c r="C21" s="97"/>
      <c r="D21" s="90"/>
      <c r="E21" s="97"/>
      <c r="F21" s="90"/>
      <c r="G21" s="97"/>
      <c r="H21" s="90"/>
    </row>
    <row r="22" spans="1:8" ht="30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</row>
    <row r="23" spans="1:8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</row>
    <row r="24" spans="1:8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</row>
    <row r="25" spans="1:8" ht="18.75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</row>
    <row r="26" spans="1:8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</row>
    <row r="27" spans="1:8" ht="37.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</row>
    <row r="28" spans="1:8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</row>
    <row r="29" spans="1:8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</row>
    <row r="30" spans="1:8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</row>
    <row r="31" spans="1:8" ht="39" customHeight="1" thickBot="1">
      <c r="A31" s="111" t="s">
        <v>100</v>
      </c>
      <c r="B31" s="102" t="s">
        <v>8</v>
      </c>
      <c r="C31" s="242"/>
      <c r="D31" s="241"/>
      <c r="E31" s="242"/>
      <c r="F31" s="241"/>
      <c r="G31" s="242"/>
      <c r="H31" s="241"/>
    </row>
    <row r="32" spans="1:8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</row>
    <row r="33" spans="1:8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</row>
    <row r="34" spans="1:8" ht="51" customHeight="1" thickBot="1">
      <c r="A34" s="111" t="s">
        <v>150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</row>
    <row r="35" spans="1:8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</row>
    <row r="36" spans="1:8" ht="19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/>
  <mergeCells count="8">
    <mergeCell ref="G1:H1"/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11811023622047245" top="0.5511811023622047" bottom="0.15748031496062992" header="0.31496062992125984" footer="0.31496062992125984"/>
  <pageSetup fitToHeight="1" fitToWidth="1" horizontalDpi="600" verticalDpi="600" orientation="landscape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:D14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94" t="s">
        <v>220</v>
      </c>
      <c r="K2" s="594"/>
    </row>
    <row r="3" spans="1:11" s="14" customFormat="1" ht="20.25" customHeight="1" thickBot="1">
      <c r="A3" s="528" t="s">
        <v>188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19.5" customHeight="1" thickBot="1">
      <c r="A4" s="533" t="s">
        <v>3</v>
      </c>
      <c r="B4" s="535" t="s">
        <v>17</v>
      </c>
      <c r="C4" s="577" t="s">
        <v>101</v>
      </c>
      <c r="D4" s="529"/>
      <c r="E4" s="529"/>
      <c r="F4" s="529"/>
      <c r="G4" s="529"/>
      <c r="H4" s="529"/>
      <c r="I4" s="529"/>
      <c r="J4" s="529"/>
      <c r="K4" s="530"/>
    </row>
    <row r="5" spans="1:11" ht="108" customHeight="1" thickBot="1">
      <c r="A5" s="534"/>
      <c r="B5" s="536"/>
      <c r="C5" s="578" t="s">
        <v>180</v>
      </c>
      <c r="D5" s="579"/>
      <c r="E5" s="532"/>
      <c r="F5" s="592" t="s">
        <v>181</v>
      </c>
      <c r="G5" s="592"/>
      <c r="H5" s="593"/>
      <c r="I5" s="595"/>
      <c r="J5" s="596"/>
      <c r="K5" s="597"/>
    </row>
    <row r="6" spans="1:11" s="13" customFormat="1" ht="96" customHeight="1" thickBot="1">
      <c r="A6" s="534"/>
      <c r="B6" s="537"/>
      <c r="C6" s="231" t="s">
        <v>55</v>
      </c>
      <c r="D6" s="232" t="s">
        <v>63</v>
      </c>
      <c r="E6" s="233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</row>
    <row r="9" spans="1:11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K9">D11+D12+D13+D14+D15</f>
        <v>0</v>
      </c>
      <c r="E9" s="250">
        <f t="shared" si="0"/>
        <v>0</v>
      </c>
      <c r="F9" s="248">
        <f>F11+F12+F13+F14+F15</f>
        <v>0</v>
      </c>
      <c r="G9" s="249">
        <f t="shared" si="0"/>
        <v>0</v>
      </c>
      <c r="H9" s="250">
        <f t="shared" si="0"/>
        <v>0</v>
      </c>
      <c r="I9" s="248">
        <f>I11+I12+I13+I14+I15</f>
        <v>0</v>
      </c>
      <c r="J9" s="249">
        <f t="shared" si="0"/>
        <v>0</v>
      </c>
      <c r="K9" s="250">
        <f t="shared" si="0"/>
        <v>0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126</v>
      </c>
      <c r="B11" s="25" t="s">
        <v>32</v>
      </c>
      <c r="C11" s="395"/>
      <c r="D11" s="421"/>
      <c r="E11" s="415"/>
      <c r="F11" s="395"/>
      <c r="G11" s="421"/>
      <c r="H11" s="415"/>
      <c r="I11" s="305"/>
      <c r="J11" s="306"/>
      <c r="K11" s="307"/>
    </row>
    <row r="12" spans="1:11" ht="24.75" customHeight="1">
      <c r="A12" s="157" t="s">
        <v>50</v>
      </c>
      <c r="B12" s="20" t="s">
        <v>20</v>
      </c>
      <c r="C12" s="397"/>
      <c r="D12" s="422"/>
      <c r="E12" s="360"/>
      <c r="F12" s="397"/>
      <c r="G12" s="422"/>
      <c r="H12" s="360"/>
      <c r="I12" s="308"/>
      <c r="J12" s="309"/>
      <c r="K12" s="310"/>
    </row>
    <row r="13" spans="1:11" ht="21" customHeight="1">
      <c r="A13" s="157" t="s">
        <v>51</v>
      </c>
      <c r="B13" s="20" t="s">
        <v>21</v>
      </c>
      <c r="C13" s="397"/>
      <c r="D13" s="422"/>
      <c r="E13" s="360"/>
      <c r="F13" s="397"/>
      <c r="G13" s="422"/>
      <c r="H13" s="360"/>
      <c r="I13" s="308"/>
      <c r="J13" s="309"/>
      <c r="K13" s="310"/>
    </row>
    <row r="14" spans="1:11" ht="21.75" customHeight="1">
      <c r="A14" s="157" t="s">
        <v>52</v>
      </c>
      <c r="B14" s="20" t="s">
        <v>22</v>
      </c>
      <c r="C14" s="399"/>
      <c r="D14" s="423"/>
      <c r="E14" s="416"/>
      <c r="F14" s="399"/>
      <c r="G14" s="423"/>
      <c r="H14" s="416"/>
      <c r="I14" s="311"/>
      <c r="J14" s="312"/>
      <c r="K14" s="313"/>
    </row>
    <row r="15" spans="1:11" ht="24" customHeight="1" thickBot="1">
      <c r="A15" s="169" t="s">
        <v>127</v>
      </c>
      <c r="B15" s="21" t="s">
        <v>31</v>
      </c>
      <c r="C15" s="401"/>
      <c r="D15" s="424"/>
      <c r="E15" s="361"/>
      <c r="F15" s="401"/>
      <c r="G15" s="424"/>
      <c r="H15" s="361"/>
      <c r="I15" s="314"/>
      <c r="J15" s="315"/>
      <c r="K15" s="316"/>
    </row>
    <row r="16" spans="1:11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</row>
    <row r="18" spans="1:11" s="28" customFormat="1" ht="57.75" customHeight="1" thickBot="1">
      <c r="A18" s="170" t="s">
        <v>146</v>
      </c>
      <c r="B18" s="139" t="s">
        <v>35</v>
      </c>
      <c r="C18" s="226">
        <f aca="true" t="shared" si="1" ref="C18:K18">C8+C9+C16+C17</f>
        <v>0</v>
      </c>
      <c r="D18" s="227">
        <f t="shared" si="1"/>
        <v>0</v>
      </c>
      <c r="E18" s="209">
        <f t="shared" si="1"/>
        <v>0</v>
      </c>
      <c r="F18" s="226">
        <f t="shared" si="1"/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</row>
    <row r="20" spans="1:11" ht="33" customHeight="1">
      <c r="A20" s="524" t="s">
        <v>106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</row>
    <row r="21" spans="1:12" ht="24.75" customHeight="1">
      <c r="A21" s="526" t="s">
        <v>66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9055118110236221" right="0.11811023622047245" top="0.7480314960629921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16384" width="9.125" style="1" customWidth="1"/>
  </cols>
  <sheetData>
    <row r="1" spans="5:6" ht="12.75">
      <c r="E1" s="211" t="s">
        <v>221</v>
      </c>
      <c r="F1" s="211"/>
    </row>
    <row r="2" ht="11.25" customHeight="1">
      <c r="D2" s="83"/>
    </row>
    <row r="3" spans="1:5" ht="39" customHeight="1" thickBot="1">
      <c r="A3" s="598" t="s">
        <v>78</v>
      </c>
      <c r="B3" s="598"/>
      <c r="C3" s="598"/>
      <c r="D3" s="598"/>
      <c r="E3" s="598"/>
    </row>
    <row r="4" spans="1:5" ht="33" customHeight="1" thickBot="1">
      <c r="A4" s="149" t="s">
        <v>3</v>
      </c>
      <c r="B4" s="149" t="s">
        <v>17</v>
      </c>
      <c r="C4" s="599" t="s">
        <v>104</v>
      </c>
      <c r="D4" s="600"/>
      <c r="E4" s="601"/>
    </row>
    <row r="5" spans="1:18" ht="102" customHeight="1" thickBot="1">
      <c r="A5" s="150"/>
      <c r="B5" s="150"/>
      <c r="C5" s="131" t="s">
        <v>180</v>
      </c>
      <c r="D5" s="217" t="s">
        <v>181</v>
      </c>
      <c r="E5" s="238"/>
      <c r="F5" s="237"/>
      <c r="H5" s="15"/>
      <c r="J5" s="15"/>
      <c r="K5" s="3"/>
      <c r="L5" s="15"/>
      <c r="M5" s="3"/>
      <c r="N5" s="234"/>
      <c r="O5" s="3"/>
      <c r="P5" s="15"/>
      <c r="Q5" s="15"/>
      <c r="R5" s="15"/>
    </row>
    <row r="6" spans="1:5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</row>
    <row r="7" spans="1:5" s="29" customFormat="1" ht="33.75" customHeight="1" thickBot="1">
      <c r="A7" s="160" t="s">
        <v>42</v>
      </c>
      <c r="B7" s="161">
        <v>300</v>
      </c>
      <c r="C7" s="434"/>
      <c r="D7" s="434"/>
      <c r="E7" s="334"/>
    </row>
    <row r="8" spans="1:5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0</v>
      </c>
      <c r="E8" s="271">
        <f>E10+E11+E12+E13+E14</f>
        <v>0</v>
      </c>
    </row>
    <row r="9" spans="1:5" ht="29.25" customHeight="1">
      <c r="A9" s="344" t="s">
        <v>128</v>
      </c>
      <c r="B9" s="330"/>
      <c r="C9" s="330"/>
      <c r="D9" s="330"/>
      <c r="E9" s="330"/>
    </row>
    <row r="10" spans="1:5" ht="36.75" customHeight="1">
      <c r="A10" s="157" t="s">
        <v>126</v>
      </c>
      <c r="B10" s="153">
        <v>410</v>
      </c>
      <c r="C10" s="331"/>
      <c r="D10" s="331"/>
      <c r="E10" s="331"/>
    </row>
    <row r="11" spans="1:5" ht="36.75" customHeight="1">
      <c r="A11" s="157" t="s">
        <v>50</v>
      </c>
      <c r="B11" s="154">
        <v>420</v>
      </c>
      <c r="C11" s="332"/>
      <c r="D11" s="332"/>
      <c r="E11" s="332"/>
    </row>
    <row r="12" spans="1:5" ht="36.75" customHeight="1">
      <c r="A12" s="157" t="s">
        <v>51</v>
      </c>
      <c r="B12" s="154">
        <v>430</v>
      </c>
      <c r="C12" s="332"/>
      <c r="D12" s="332"/>
      <c r="E12" s="332"/>
    </row>
    <row r="13" spans="1:5" ht="36.75" customHeight="1">
      <c r="A13" s="157" t="s">
        <v>52</v>
      </c>
      <c r="B13" s="154">
        <v>440</v>
      </c>
      <c r="C13" s="332"/>
      <c r="D13" s="332"/>
      <c r="E13" s="332"/>
    </row>
    <row r="14" spans="1:5" ht="36.75" customHeight="1" thickBot="1">
      <c r="A14" s="158" t="s">
        <v>127</v>
      </c>
      <c r="B14" s="155">
        <v>450</v>
      </c>
      <c r="C14" s="333"/>
      <c r="D14" s="333"/>
      <c r="E14" s="333"/>
    </row>
    <row r="15" spans="1:5" ht="8.25" customHeight="1">
      <c r="A15" s="17"/>
      <c r="B15" s="17"/>
      <c r="C15" s="17"/>
      <c r="D15" s="18"/>
      <c r="E15" s="18"/>
    </row>
    <row r="16" spans="1:5" ht="27.75" customHeight="1">
      <c r="A16" s="544" t="s">
        <v>107</v>
      </c>
      <c r="B16" s="544"/>
      <c r="C16" s="544"/>
      <c r="D16" s="544"/>
      <c r="E16" s="544"/>
    </row>
  </sheetData>
  <sheetProtection/>
  <mergeCells count="3">
    <mergeCell ref="A3:E3"/>
    <mergeCell ref="C4:E4"/>
    <mergeCell ref="A16:E1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H35"/>
  <sheetViews>
    <sheetView view="pageBreakPreview" zoomScale="6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27.125" style="1" customWidth="1"/>
    <col min="4" max="4" width="23.625" style="1" customWidth="1"/>
    <col min="5" max="5" width="26.375" style="1" customWidth="1"/>
    <col min="6" max="6" width="25.00390625" style="1" customWidth="1"/>
    <col min="7" max="7" width="22.625" style="1" customWidth="1"/>
    <col min="8" max="8" width="25.00390625" style="1" customWidth="1"/>
    <col min="9" max="16384" width="9.125" style="1" customWidth="1"/>
  </cols>
  <sheetData>
    <row r="2" spans="1:8" s="3" customFormat="1" ht="30.75" customHeight="1">
      <c r="A2" s="80"/>
      <c r="E2" s="82"/>
      <c r="G2" s="602" t="s">
        <v>222</v>
      </c>
      <c r="H2" s="602"/>
    </row>
    <row r="3" spans="1:8" ht="15.75" thickBot="1">
      <c r="A3" s="78"/>
      <c r="B3" s="79"/>
      <c r="C3" s="603" t="s">
        <v>132</v>
      </c>
      <c r="D3" s="603"/>
      <c r="E3" s="603"/>
      <c r="F3" s="603"/>
      <c r="G3" s="603"/>
      <c r="H3" s="603"/>
    </row>
    <row r="4" spans="1:8" ht="17.25" customHeight="1" thickBot="1">
      <c r="A4" s="559" t="s">
        <v>3</v>
      </c>
      <c r="B4" s="542" t="s">
        <v>17</v>
      </c>
      <c r="C4" s="599" t="s">
        <v>104</v>
      </c>
      <c r="D4" s="600"/>
      <c r="E4" s="600"/>
      <c r="F4" s="600"/>
      <c r="G4" s="600"/>
      <c r="H4" s="601"/>
    </row>
    <row r="5" spans="1:8" ht="94.5" customHeight="1" thickBot="1">
      <c r="A5" s="560"/>
      <c r="B5" s="543"/>
      <c r="C5" s="578" t="s">
        <v>180</v>
      </c>
      <c r="D5" s="532"/>
      <c r="E5" s="579" t="s">
        <v>181</v>
      </c>
      <c r="F5" s="532"/>
      <c r="G5" s="575"/>
      <c r="H5" s="574"/>
    </row>
    <row r="6" spans="1:8" ht="25.5" customHeight="1" thickBot="1">
      <c r="A6" s="582"/>
      <c r="B6" s="561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5.25" customHeight="1">
      <c r="A8" s="199" t="s">
        <v>97</v>
      </c>
      <c r="B8" s="84">
        <v>460</v>
      </c>
      <c r="C8" s="452"/>
      <c r="D8" s="404"/>
      <c r="E8" s="458"/>
      <c r="F8" s="459"/>
      <c r="G8" s="347"/>
      <c r="H8" s="348"/>
    </row>
    <row r="9" spans="1:8" ht="34.5" customHeight="1">
      <c r="A9" s="188" t="s">
        <v>136</v>
      </c>
      <c r="B9" s="85">
        <v>470</v>
      </c>
      <c r="C9" s="453"/>
      <c r="D9" s="405"/>
      <c r="E9" s="460"/>
      <c r="F9" s="461"/>
      <c r="G9" s="349"/>
      <c r="H9" s="350"/>
    </row>
    <row r="10" spans="1:8" ht="25.5">
      <c r="A10" s="188" t="s">
        <v>137</v>
      </c>
      <c r="B10" s="85">
        <v>480</v>
      </c>
      <c r="C10" s="453"/>
      <c r="D10" s="405"/>
      <c r="E10" s="460"/>
      <c r="F10" s="461"/>
      <c r="G10" s="349"/>
      <c r="H10" s="350"/>
    </row>
    <row r="11" spans="1:8" ht="37.5">
      <c r="A11" s="188" t="s">
        <v>142</v>
      </c>
      <c r="B11" s="85">
        <v>490</v>
      </c>
      <c r="C11" s="453"/>
      <c r="D11" s="405"/>
      <c r="E11" s="453"/>
      <c r="F11" s="461"/>
      <c r="G11" s="349"/>
      <c r="H11" s="350"/>
    </row>
    <row r="12" spans="1:8" ht="38.25" thickBot="1">
      <c r="A12" s="189" t="s">
        <v>138</v>
      </c>
      <c r="B12" s="86">
        <v>500</v>
      </c>
      <c r="C12" s="470"/>
      <c r="D12" s="471"/>
      <c r="E12" s="470"/>
      <c r="F12" s="487"/>
      <c r="G12" s="351"/>
      <c r="H12" s="352"/>
    </row>
    <row r="13" spans="1:8" ht="24.75" customHeight="1" thickBot="1">
      <c r="A13" s="567" t="s">
        <v>133</v>
      </c>
      <c r="B13" s="567"/>
      <c r="C13" s="567"/>
      <c r="D13" s="567"/>
      <c r="E13" s="567"/>
      <c r="F13" s="567"/>
      <c r="G13" s="567"/>
      <c r="H13" s="567"/>
    </row>
    <row r="14" spans="1:8" ht="15.75" customHeight="1" thickBot="1">
      <c r="A14" s="559" t="s">
        <v>3</v>
      </c>
      <c r="B14" s="542" t="s">
        <v>17</v>
      </c>
      <c r="C14" s="599" t="s">
        <v>104</v>
      </c>
      <c r="D14" s="600"/>
      <c r="E14" s="600"/>
      <c r="F14" s="600"/>
      <c r="G14" s="600"/>
      <c r="H14" s="601"/>
    </row>
    <row r="15" spans="1:8" ht="95.25" customHeight="1" thickBot="1">
      <c r="A15" s="560"/>
      <c r="B15" s="543"/>
      <c r="C15" s="578" t="s">
        <v>180</v>
      </c>
      <c r="D15" s="532"/>
      <c r="E15" s="579" t="s">
        <v>181</v>
      </c>
      <c r="F15" s="532"/>
      <c r="G15" s="531"/>
      <c r="H15" s="531"/>
    </row>
    <row r="16" spans="1:8" ht="25.5" customHeight="1" thickBot="1">
      <c r="A16" s="582"/>
      <c r="B16" s="561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5.5">
      <c r="A18" s="187" t="s">
        <v>134</v>
      </c>
      <c r="B18" s="84">
        <v>510</v>
      </c>
      <c r="C18" s="452"/>
      <c r="D18" s="404"/>
      <c r="E18" s="458"/>
      <c r="F18" s="459"/>
      <c r="G18" s="353"/>
      <c r="H18" s="354"/>
    </row>
    <row r="19" spans="1:8" ht="25.5">
      <c r="A19" s="188" t="s">
        <v>139</v>
      </c>
      <c r="B19" s="85">
        <v>520</v>
      </c>
      <c r="C19" s="453"/>
      <c r="D19" s="405"/>
      <c r="E19" s="460"/>
      <c r="F19" s="461"/>
      <c r="G19" s="356"/>
      <c r="H19" s="357"/>
    </row>
    <row r="20" spans="1:8" ht="37.5">
      <c r="A20" s="188" t="s">
        <v>140</v>
      </c>
      <c r="B20" s="85">
        <v>530</v>
      </c>
      <c r="C20" s="453"/>
      <c r="D20" s="405"/>
      <c r="E20" s="460"/>
      <c r="F20" s="461"/>
      <c r="G20" s="356"/>
      <c r="H20" s="357"/>
    </row>
    <row r="21" spans="1:8" ht="49.5">
      <c r="A21" s="188" t="s">
        <v>143</v>
      </c>
      <c r="B21" s="85">
        <v>540</v>
      </c>
      <c r="C21" s="453"/>
      <c r="D21" s="405"/>
      <c r="E21" s="453"/>
      <c r="F21" s="461"/>
      <c r="G21" s="355"/>
      <c r="H21" s="357"/>
    </row>
    <row r="22" spans="1:8" ht="50.25" thickBot="1">
      <c r="A22" s="189" t="s">
        <v>141</v>
      </c>
      <c r="B22" s="86">
        <v>550</v>
      </c>
      <c r="C22" s="470"/>
      <c r="D22" s="471"/>
      <c r="E22" s="470"/>
      <c r="F22" s="487"/>
      <c r="G22" s="358"/>
      <c r="H22" s="35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8" ht="25.5" customHeight="1">
      <c r="A24" s="544" t="s">
        <v>107</v>
      </c>
      <c r="B24" s="544"/>
      <c r="C24" s="544"/>
      <c r="D24" s="544"/>
      <c r="E24" s="544"/>
      <c r="F24" s="544"/>
      <c r="G24" s="544"/>
      <c r="H24" s="544"/>
    </row>
    <row r="25" spans="1:8" ht="14.25">
      <c r="A25" s="24"/>
      <c r="B25" s="604"/>
      <c r="C25" s="604"/>
      <c r="D25" s="19"/>
      <c r="E25" s="19"/>
      <c r="F25" s="19"/>
      <c r="G25" s="19"/>
      <c r="H25" s="19"/>
    </row>
    <row r="26" spans="1:8" ht="14.25">
      <c r="A26" s="272" t="s">
        <v>73</v>
      </c>
      <c r="B26" s="273" t="s">
        <v>84</v>
      </c>
      <c r="C26" s="274"/>
      <c r="D26" s="275" t="s">
        <v>225</v>
      </c>
      <c r="E26" s="276"/>
      <c r="F26" s="277"/>
      <c r="H26" s="18"/>
    </row>
    <row r="27" spans="1:8" ht="39.75" customHeight="1">
      <c r="A27" s="278" t="s">
        <v>37</v>
      </c>
      <c r="B27" s="274"/>
      <c r="C27" s="274"/>
      <c r="D27" s="278" t="s">
        <v>36</v>
      </c>
      <c r="E27" s="279"/>
      <c r="F27" s="276"/>
      <c r="H27" s="18"/>
    </row>
    <row r="28" spans="1:8" ht="20.25" customHeight="1">
      <c r="A28" s="280" t="s">
        <v>72</v>
      </c>
      <c r="B28" s="274"/>
      <c r="C28" s="274"/>
      <c r="D28" s="281" t="s">
        <v>228</v>
      </c>
      <c r="E28" s="282"/>
      <c r="F28" s="276"/>
      <c r="H28" s="18"/>
    </row>
    <row r="29" spans="1:8" ht="12.75" customHeight="1">
      <c r="A29" s="278" t="s">
        <v>37</v>
      </c>
      <c r="B29" s="274"/>
      <c r="C29" s="274"/>
      <c r="D29" s="278" t="s">
        <v>36</v>
      </c>
      <c r="E29" s="283"/>
      <c r="F29" s="276"/>
      <c r="H29" s="18"/>
    </row>
    <row r="30" spans="1:8" ht="27" customHeight="1">
      <c r="A30" s="284" t="s">
        <v>226</v>
      </c>
      <c r="B30" s="605"/>
      <c r="C30" s="605"/>
      <c r="D30" s="281" t="s">
        <v>71</v>
      </c>
      <c r="E30" s="276"/>
      <c r="F30" s="285" t="s">
        <v>227</v>
      </c>
      <c r="H30" s="34" t="s">
        <v>96</v>
      </c>
    </row>
    <row r="31" spans="1:8" ht="15" customHeight="1">
      <c r="A31" s="278" t="s">
        <v>68</v>
      </c>
      <c r="B31" s="286"/>
      <c r="C31" s="276"/>
      <c r="D31" s="287" t="s">
        <v>69</v>
      </c>
      <c r="E31" s="288"/>
      <c r="F31" s="278" t="s">
        <v>36</v>
      </c>
      <c r="G31" s="53"/>
      <c r="H31" s="40" t="s">
        <v>103</v>
      </c>
    </row>
    <row r="32" spans="1:6" ht="12.75">
      <c r="A32" s="289"/>
      <c r="B32" s="276"/>
      <c r="C32" s="276"/>
      <c r="D32" s="276"/>
      <c r="E32" s="276"/>
      <c r="F32" s="276"/>
    </row>
    <row r="33" spans="1:6" ht="12.75">
      <c r="A33" s="289" t="s">
        <v>230</v>
      </c>
      <c r="B33" s="606"/>
      <c r="C33" s="606"/>
      <c r="D33" s="290"/>
      <c r="E33" s="276"/>
      <c r="F33" s="276"/>
    </row>
    <row r="34" spans="1:6" ht="12.75">
      <c r="A34" s="289"/>
      <c r="B34" s="276"/>
      <c r="C34" s="276"/>
      <c r="D34" s="276"/>
      <c r="E34" s="276"/>
      <c r="F34" s="276"/>
    </row>
    <row r="35" spans="1:4" ht="12.75">
      <c r="A35" s="30"/>
      <c r="B35" s="497"/>
      <c r="C35" s="497"/>
      <c r="D35" s="35"/>
    </row>
  </sheetData>
  <sheetProtection/>
  <mergeCells count="20">
    <mergeCell ref="B25:C25"/>
    <mergeCell ref="B30:C30"/>
    <mergeCell ref="B33:C33"/>
    <mergeCell ref="B35:C35"/>
    <mergeCell ref="C4:H4"/>
    <mergeCell ref="C5:D5"/>
    <mergeCell ref="A13:H13"/>
    <mergeCell ref="C14:H14"/>
    <mergeCell ref="C15:D15"/>
    <mergeCell ref="A24:H24"/>
    <mergeCell ref="G2:H2"/>
    <mergeCell ref="A14:A16"/>
    <mergeCell ref="B14:B16"/>
    <mergeCell ref="E15:F15"/>
    <mergeCell ref="G15:H15"/>
    <mergeCell ref="C3:H3"/>
    <mergeCell ref="A4:A6"/>
    <mergeCell ref="B4:B6"/>
    <mergeCell ref="E5:F5"/>
    <mergeCell ref="G5:H5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32.75390625" style="1" customWidth="1"/>
    <col min="5" max="6" width="34.875" style="1" customWidth="1"/>
    <col min="7" max="16384" width="9.125" style="1" customWidth="1"/>
  </cols>
  <sheetData>
    <row r="1" spans="6:7" ht="12.75">
      <c r="F1" s="211" t="s">
        <v>169</v>
      </c>
      <c r="G1" s="211"/>
    </row>
    <row r="2" spans="4:6" ht="30.75" customHeight="1">
      <c r="D2" s="83"/>
      <c r="F2" s="16"/>
    </row>
    <row r="3" spans="1:6" ht="39" customHeight="1" thickBot="1">
      <c r="A3" s="538" t="s">
        <v>78</v>
      </c>
      <c r="B3" s="538"/>
      <c r="C3" s="538"/>
      <c r="D3" s="538"/>
      <c r="E3" s="538"/>
      <c r="F3" s="538"/>
    </row>
    <row r="4" spans="1:6" ht="33" customHeight="1" thickBot="1">
      <c r="A4" s="542" t="s">
        <v>3</v>
      </c>
      <c r="B4" s="542" t="s">
        <v>17</v>
      </c>
      <c r="C4" s="542" t="s">
        <v>155</v>
      </c>
      <c r="D4" s="539" t="s">
        <v>104</v>
      </c>
      <c r="E4" s="540"/>
      <c r="F4" s="541"/>
    </row>
    <row r="5" spans="1:6" ht="90" customHeight="1" thickBot="1">
      <c r="A5" s="543"/>
      <c r="B5" s="543"/>
      <c r="C5" s="543"/>
      <c r="D5" s="162" t="s">
        <v>156</v>
      </c>
      <c r="E5" s="149" t="s">
        <v>157</v>
      </c>
      <c r="F5" s="149" t="s">
        <v>158</v>
      </c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50.25" customHeight="1" thickBot="1">
      <c r="A7" s="160" t="s">
        <v>42</v>
      </c>
      <c r="B7" s="161">
        <v>300</v>
      </c>
      <c r="C7" s="270">
        <f>D7+'СПРАВКА 1 0106_0412'!E7+'СПРАВКА 1 0106_0412'!F7+'СПРАВКА 1 0505_1006'!C7+'СПРАВКА 1 0505_1006'!D7+'СПРАВКА 1 0505_1006'!E7+'СПРАВКА 1 0505_1006'!F7+'СПРАВКА 1 1105_1204'!C7+'СПРАВКА 1 1105_1204'!D7</f>
        <v>9</v>
      </c>
      <c r="D7" s="271">
        <f>E7+F7+'СПРАВКА 1 0103_0104'!F7+'СПРАВКА 1 0104_0106'!E7+'СПРАВКА 1 0106_0412'!D7</f>
        <v>7</v>
      </c>
      <c r="E7" s="435"/>
      <c r="F7" s="271">
        <f>'СПРАВКА 1 0103_0104'!C7+'СПРАВКА 1 0103_0104'!D7+'СПРАВКА 1 0103_0104'!E7</f>
        <v>2</v>
      </c>
    </row>
    <row r="8" spans="1:6" ht="45.75" customHeight="1" thickBot="1">
      <c r="A8" s="159" t="s">
        <v>93</v>
      </c>
      <c r="B8" s="151">
        <v>400</v>
      </c>
      <c r="C8" s="270">
        <f>D8+'СПРАВКА 1 0106_0412'!E8+'СПРАВКА 1 0106_0412'!F8+'СПРАВКА 1 0505_1006'!C8+'СПРАВКА 1 0505_1006'!D8+'СПРАВКА 1 0505_1006'!E8+'СПРАВКА 1 0505_1006'!F8+'СПРАВКА 1 1105_1204'!C8+'СПРАВКА 1 1105_1204'!D8</f>
        <v>0</v>
      </c>
      <c r="D8" s="271">
        <f>E8+F8+'СПРАВКА 1 0103_0104'!F8+'СПРАВКА 1 0104_0106'!E8+'СПРАВКА 1 0106_0412'!D8</f>
        <v>0</v>
      </c>
      <c r="E8" s="270">
        <f>E10+E11+E12+E13+E14</f>
        <v>0</v>
      </c>
      <c r="F8" s="271">
        <f>'СПРАВКА 1 0103_0104'!C8+'СПРАВКА 1 0103_0104'!D8+'СПРАВКА 1 0103_0104'!E8</f>
        <v>0</v>
      </c>
    </row>
    <row r="9" spans="1:6" ht="29.25" customHeight="1">
      <c r="A9" s="156" t="s">
        <v>128</v>
      </c>
      <c r="B9" s="152"/>
      <c r="C9" s="152"/>
      <c r="D9" s="152"/>
      <c r="E9" s="330"/>
      <c r="F9" s="330"/>
    </row>
    <row r="10" spans="1:6" ht="36.75" customHeight="1">
      <c r="A10" s="157" t="s">
        <v>126</v>
      </c>
      <c r="B10" s="153">
        <v>410</v>
      </c>
      <c r="C10" s="324">
        <f>D10+'СПРАВКА 1 0106_0412'!E10+'СПРАВКА 1 0106_0412'!F10+'СПРАВКА 1 0505_1006'!C10+'СПРАВКА 1 0505_1006'!D10+'СПРАВКА 1 0505_1006'!E10+'СПРАВКА 1 0505_1006'!F10+'СПРАВКА 1 1105_1204'!C10+'СПРАВКА 1 1105_1204'!D10</f>
        <v>0</v>
      </c>
      <c r="D10" s="325">
        <f>E10+F10+'СПРАВКА 1 0103_0104'!F10+'СПРАВКА 1 0104_0106'!E10+'СПРАВКА 1 0106_0412'!D10</f>
        <v>0</v>
      </c>
      <c r="E10" s="331"/>
      <c r="F10" s="325">
        <f>'СПРАВКА 1 0103_0104'!C10+'СПРАВКА 1 0103_0104'!D10+'СПРАВКА 1 0103_0104'!E10</f>
        <v>0</v>
      </c>
    </row>
    <row r="11" spans="1:6" ht="36.75" customHeight="1">
      <c r="A11" s="157" t="s">
        <v>50</v>
      </c>
      <c r="B11" s="154">
        <v>420</v>
      </c>
      <c r="C11" s="326">
        <f>D11+'СПРАВКА 1 0106_0412'!E11+'СПРАВКА 1 0106_0412'!F11+'СПРАВКА 1 0505_1006'!C11+'СПРАВКА 1 0505_1006'!D11+'СПРАВКА 1 0505_1006'!E11+'СПРАВКА 1 0505_1006'!F11+'СПРАВКА 1 1105_1204'!C11+'СПРАВКА 1 1105_1204'!D11</f>
        <v>0</v>
      </c>
      <c r="D11" s="327">
        <f>E11+F11+'СПРАВКА 1 0103_0104'!F11+'СПРАВКА 1 0104_0106'!E11+'СПРАВКА 1 0106_0412'!D11</f>
        <v>0</v>
      </c>
      <c r="E11" s="332"/>
      <c r="F11" s="327">
        <f>'СПРАВКА 1 0103_0104'!C11+'СПРАВКА 1 0103_0104'!D11+'СПРАВКА 1 0103_0104'!E11</f>
        <v>0</v>
      </c>
    </row>
    <row r="12" spans="1:6" ht="36.75" customHeight="1">
      <c r="A12" s="157" t="s">
        <v>51</v>
      </c>
      <c r="B12" s="154">
        <v>430</v>
      </c>
      <c r="C12" s="326">
        <f>D12+'СПРАВКА 1 0106_0412'!E12+'СПРАВКА 1 0106_0412'!F12+'СПРАВКА 1 0505_1006'!C12+'СПРАВКА 1 0505_1006'!D12+'СПРАВКА 1 0505_1006'!E12+'СПРАВКА 1 0505_1006'!F12+'СПРАВКА 1 1105_1204'!C12+'СПРАВКА 1 1105_1204'!D12</f>
        <v>0</v>
      </c>
      <c r="D12" s="327">
        <f>E12+F12+'СПРАВКА 1 0103_0104'!F12+'СПРАВКА 1 0104_0106'!E12+'СПРАВКА 1 0106_0412'!D12</f>
        <v>0</v>
      </c>
      <c r="E12" s="332"/>
      <c r="F12" s="327">
        <f>'СПРАВКА 1 0103_0104'!C12+'СПРАВКА 1 0103_0104'!D12+'СПРАВКА 1 0103_0104'!E12</f>
        <v>0</v>
      </c>
    </row>
    <row r="13" spans="1:6" ht="36.75" customHeight="1">
      <c r="A13" s="157" t="s">
        <v>52</v>
      </c>
      <c r="B13" s="154">
        <v>440</v>
      </c>
      <c r="C13" s="326">
        <f>D13+'СПРАВКА 1 0106_0412'!E13+'СПРАВКА 1 0106_0412'!F13+'СПРАВКА 1 0505_1006'!C13+'СПРАВКА 1 0505_1006'!D13+'СПРАВКА 1 0505_1006'!E13+'СПРАВКА 1 0505_1006'!F13+'СПРАВКА 1 1105_1204'!C13+'СПРАВКА 1 1105_1204'!D13</f>
        <v>0</v>
      </c>
      <c r="D13" s="327">
        <f>E13+F13+'СПРАВКА 1 0103_0104'!F13+'СПРАВКА 1 0104_0106'!E13+'СПРАВКА 1 0106_0412'!D13</f>
        <v>0</v>
      </c>
      <c r="E13" s="332"/>
      <c r="F13" s="327">
        <f>'СПРАВКА 1 0103_0104'!C13+'СПРАВКА 1 0103_0104'!D13+'СПРАВКА 1 0103_0104'!E13</f>
        <v>0</v>
      </c>
    </row>
    <row r="14" spans="1:6" ht="36.75" customHeight="1" thickBot="1">
      <c r="A14" s="158" t="s">
        <v>127</v>
      </c>
      <c r="B14" s="155">
        <v>450</v>
      </c>
      <c r="C14" s="328">
        <f>D14+'СПРАВКА 1 0106_0412'!E14+'СПРАВКА 1 0106_0412'!F14+'СПРАВКА 1 0505_1006'!C14+'СПРАВКА 1 0505_1006'!D14+'СПРАВКА 1 0505_1006'!E14+'СПРАВКА 1 0505_1006'!F14+'СПРАВКА 1 1105_1204'!C14+'СПРАВКА 1 1105_1204'!D14</f>
        <v>0</v>
      </c>
      <c r="D14" s="329">
        <f>E14+F14+'СПРАВКА 1 0103_0104'!F14+'СПРАВКА 1 0104_0106'!E14+'СПРАВКА 1 0106_0412'!D14</f>
        <v>0</v>
      </c>
      <c r="E14" s="333"/>
      <c r="F14" s="329">
        <f>'СПРАВКА 1 0103_0104'!C14+'СПРАВКА 1 0103_0104'!D14+'СПРАВКА 1 0103_0104'!E14</f>
        <v>0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4" t="s">
        <v>107</v>
      </c>
      <c r="B16" s="525"/>
      <c r="C16" s="525"/>
      <c r="D16" s="525"/>
      <c r="E16" s="525"/>
      <c r="F16" s="525"/>
    </row>
  </sheetData>
  <sheetProtection/>
  <mergeCells count="6">
    <mergeCell ref="A3:F3"/>
    <mergeCell ref="D4:F4"/>
    <mergeCell ref="A4:A5"/>
    <mergeCell ref="A16:F16"/>
    <mergeCell ref="B4:B5"/>
    <mergeCell ref="C4:C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5"/>
  <sheetViews>
    <sheetView view="pageBreakPreview" zoomScale="60" zoomScalePageLayoutView="0" workbookViewId="0" topLeftCell="A1">
      <selection activeCell="D31" sqref="D31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58" t="s">
        <v>135</v>
      </c>
      <c r="J2" s="558"/>
    </row>
    <row r="3" spans="1:10" ht="15.75" thickBot="1">
      <c r="A3" s="78"/>
      <c r="B3" s="186"/>
      <c r="C3" s="545" t="s">
        <v>132</v>
      </c>
      <c r="D3" s="545"/>
      <c r="E3" s="545"/>
      <c r="F3" s="545"/>
      <c r="G3" s="545"/>
      <c r="H3" s="545"/>
      <c r="I3" s="545"/>
      <c r="J3" s="3"/>
    </row>
    <row r="4" spans="1:10" ht="22.5" customHeight="1" thickBot="1">
      <c r="A4" s="559" t="s">
        <v>3</v>
      </c>
      <c r="B4" s="542" t="s">
        <v>17</v>
      </c>
      <c r="C4" s="533" t="s">
        <v>159</v>
      </c>
      <c r="D4" s="562"/>
      <c r="E4" s="564" t="s">
        <v>104</v>
      </c>
      <c r="F4" s="564"/>
      <c r="G4" s="565"/>
      <c r="H4" s="565"/>
      <c r="I4" s="565"/>
      <c r="J4" s="566"/>
    </row>
    <row r="5" spans="1:10" ht="93.75" customHeight="1" thickBot="1">
      <c r="A5" s="560"/>
      <c r="B5" s="543"/>
      <c r="C5" s="534"/>
      <c r="D5" s="563"/>
      <c r="E5" s="550" t="s">
        <v>160</v>
      </c>
      <c r="F5" s="551"/>
      <c r="G5" s="552" t="s">
        <v>161</v>
      </c>
      <c r="H5" s="553"/>
      <c r="I5" s="554" t="s">
        <v>148</v>
      </c>
      <c r="J5" s="555"/>
    </row>
    <row r="6" spans="1:10" ht="25.5" customHeight="1" thickBot="1">
      <c r="A6" s="560"/>
      <c r="B6" s="561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42">
        <f>E8+'СПРАВКА 2 0106_0412'!G8+'СПРАВКА 2 0106_0412'!I8+'СПРАВКА2 0505_1006'!C8+'СПРАВКА2 0505_1006'!E8+'СПРАВКА2 0505_1006'!G8+'СПРАВКА2 0505_1006'!I8+'СПРАВКА 2 1105_1204'!C8+'СПРАВКА 2 1105_1204'!E8+'СПРАВКА 2 1105_1204'!G8</f>
        <v>0</v>
      </c>
      <c r="D8" s="443">
        <f>F8+'СПРАВКА 2 0106_0412'!H8+'СПРАВКА 2 0106_0412'!J8+'СПРАВКА2 0505_1006'!D8+'СПРАВКА2 0505_1006'!F8+'СПРАВКА2 0505_1006'!H8+'СПРАВКА2 0505_1006'!J8+'СПРАВКА 2 1105_1204'!D8+'СПРАВКА 2 1105_1204'!F8+'СПРАВКА 2 1105_1204'!H8</f>
        <v>0</v>
      </c>
      <c r="E8" s="442">
        <f>G8+I8+'СПРАВКА2 0103_0104'!I8+'СПРАВКА 2 0104_0106'!G8+'СПРАВКА 2 0106_0412'!E8</f>
        <v>0</v>
      </c>
      <c r="F8" s="443">
        <f>H8+J8+'СПРАВКА2 0103_0104'!J8+'СПРАВКА 2 0104_0106'!H8+'СПРАВКА 2 0106_0412'!F8</f>
        <v>0</v>
      </c>
      <c r="G8" s="436"/>
      <c r="H8" s="437"/>
      <c r="I8" s="442">
        <f>'СПРАВКА2 0103_0104'!C8+'СПРАВКА2 0103_0104'!E8+'СПРАВКА2 0103_0104'!G8</f>
        <v>0</v>
      </c>
      <c r="J8" s="443">
        <f>'СПРАВКА2 0103_0104'!D8+'СПРАВКА2 0103_0104'!F8+'СПРАВКА2 0103_0104'!H8</f>
        <v>0</v>
      </c>
    </row>
    <row r="9" spans="1:10" ht="37.5">
      <c r="A9" s="188" t="s">
        <v>136</v>
      </c>
      <c r="B9" s="85">
        <v>470</v>
      </c>
      <c r="C9" s="444">
        <f>E9+'СПРАВКА 2 0106_0412'!G9+'СПРАВКА 2 0106_0412'!I9+'СПРАВКА2 0505_1006'!C9+'СПРАВКА2 0505_1006'!E9+'СПРАВКА2 0505_1006'!G9+'СПРАВКА2 0505_1006'!I9+'СПРАВКА 2 1105_1204'!C9+'СПРАВКА 2 1105_1204'!E9+'СПРАВКА 2 1105_1204'!G9</f>
        <v>0</v>
      </c>
      <c r="D9" s="445">
        <f>F9+'СПРАВКА 2 0106_0412'!H9+'СПРАВКА 2 0106_0412'!J9+'СПРАВКА2 0505_1006'!D9+'СПРАВКА2 0505_1006'!F9+'СПРАВКА2 0505_1006'!H9+'СПРАВКА2 0505_1006'!J9+'СПРАВКА 2 1105_1204'!D9+'СПРАВКА 2 1105_1204'!F9+'СПРАВКА 2 1105_1204'!H9</f>
        <v>0</v>
      </c>
      <c r="E9" s="446">
        <f>G9+I9+'СПРАВКА2 0103_0104'!I9+'СПРАВКА 2 0104_0106'!G9+'СПРАВКА 2 0106_0412'!E9</f>
        <v>0</v>
      </c>
      <c r="F9" s="447">
        <f>H9+J9+'СПРАВКА2 0103_0104'!J9+'СПРАВКА 2 0104_0106'!H9+'СПРАВКА 2 0106_0412'!F9</f>
        <v>0</v>
      </c>
      <c r="G9" s="438"/>
      <c r="H9" s="439"/>
      <c r="I9" s="446">
        <f>'СПРАВКА2 0103_0104'!C9+'СПРАВКА2 0103_0104'!E9+'СПРАВКА2 0103_0104'!G9</f>
        <v>0</v>
      </c>
      <c r="J9" s="447">
        <f>'СПРАВКА2 0103_0104'!D9+'СПРАВКА2 0103_0104'!F9+'СПРАВКА2 0103_0104'!H9</f>
        <v>0</v>
      </c>
    </row>
    <row r="10" spans="1:10" ht="37.5">
      <c r="A10" s="188" t="s">
        <v>137</v>
      </c>
      <c r="B10" s="85">
        <v>480</v>
      </c>
      <c r="C10" s="444">
        <f>E10+'СПРАВКА 2 0106_0412'!G10+'СПРАВКА 2 0106_0412'!I10+'СПРАВКА2 0505_1006'!C10+'СПРАВКА2 0505_1006'!E10+'СПРАВКА2 0505_1006'!G10+'СПРАВКА2 0505_1006'!I10+'СПРАВКА 2 1105_1204'!C10+'СПРАВКА 2 1105_1204'!E10+'СПРАВКА 2 1105_1204'!G10</f>
        <v>0</v>
      </c>
      <c r="D10" s="445">
        <f>F10+'СПРАВКА 2 0106_0412'!H10+'СПРАВКА 2 0106_0412'!J10+'СПРАВКА2 0505_1006'!D10+'СПРАВКА2 0505_1006'!F10+'СПРАВКА2 0505_1006'!H10+'СПРАВКА2 0505_1006'!J10+'СПРАВКА 2 1105_1204'!D10+'СПРАВКА 2 1105_1204'!F10+'СПРАВКА 2 1105_1204'!H10</f>
        <v>0</v>
      </c>
      <c r="E10" s="446">
        <f>G10+I10+'СПРАВКА2 0103_0104'!I10+'СПРАВКА 2 0104_0106'!G10+'СПРАВКА 2 0106_0412'!E10</f>
        <v>0</v>
      </c>
      <c r="F10" s="447">
        <f>H10+J10+'СПРАВКА2 0103_0104'!J10+'СПРАВКА 2 0104_0106'!H10+'СПРАВКА 2 0106_0412'!F10</f>
        <v>0</v>
      </c>
      <c r="G10" s="438"/>
      <c r="H10" s="439"/>
      <c r="I10" s="446">
        <f>'СПРАВКА2 0103_0104'!C10+'СПРАВКА2 0103_0104'!E10+'СПРАВКА2 0103_0104'!G10</f>
        <v>0</v>
      </c>
      <c r="J10" s="447">
        <f>'СПРАВКА2 0103_0104'!D10+'СПРАВКА2 0103_0104'!F10+'СПРАВКА2 0103_0104'!H10</f>
        <v>0</v>
      </c>
    </row>
    <row r="11" spans="1:10" ht="49.5">
      <c r="A11" s="188" t="s">
        <v>142</v>
      </c>
      <c r="B11" s="85">
        <v>490</v>
      </c>
      <c r="C11" s="444">
        <f>E11+'СПРАВКА 2 0106_0412'!G11+'СПРАВКА 2 0106_0412'!I11+'СПРАВКА2 0505_1006'!C11+'СПРАВКА2 0505_1006'!E11+'СПРАВКА2 0505_1006'!G11+'СПРАВКА2 0505_1006'!I11+'СПРАВКА 2 1105_1204'!C11+'СПРАВКА 2 1105_1204'!E11+'СПРАВКА 2 1105_1204'!G11</f>
        <v>0</v>
      </c>
      <c r="D11" s="445">
        <f>F11+'СПРАВКА 2 0106_0412'!H11+'СПРАВКА 2 0106_0412'!J11+'СПРАВКА2 0505_1006'!D11+'СПРАВКА2 0505_1006'!F11+'СПРАВКА2 0505_1006'!H11+'СПРАВКА2 0505_1006'!J11+'СПРАВКА 2 1105_1204'!D11+'СПРАВКА 2 1105_1204'!F11+'СПРАВКА 2 1105_1204'!H11</f>
        <v>0</v>
      </c>
      <c r="E11" s="446">
        <f>G11+I11+'СПРАВКА2 0103_0104'!I11+'СПРАВКА 2 0104_0106'!G11+'СПРАВКА 2 0106_0412'!E11</f>
        <v>0</v>
      </c>
      <c r="F11" s="447">
        <f>H11+J11+'СПРАВКА2 0103_0104'!J11+'СПРАВКА 2 0104_0106'!H11+'СПРАВКА 2 0106_0412'!F11</f>
        <v>0</v>
      </c>
      <c r="G11" s="438"/>
      <c r="H11" s="439"/>
      <c r="I11" s="446">
        <f>'СПРАВКА2 0103_0104'!C11+'СПРАВКА2 0103_0104'!E11+'СПРАВКА2 0103_0104'!G11</f>
        <v>0</v>
      </c>
      <c r="J11" s="447">
        <f>'СПРАВКА2 0103_0104'!D11+'СПРАВКА2 0103_0104'!F11+'СПРАВКА2 0103_0104'!H11</f>
        <v>0</v>
      </c>
    </row>
    <row r="12" spans="1:10" ht="50.25" thickBot="1">
      <c r="A12" s="189" t="s">
        <v>138</v>
      </c>
      <c r="B12" s="86">
        <v>500</v>
      </c>
      <c r="C12" s="448">
        <f>E12+'СПРАВКА 2 0106_0412'!G12+'СПРАВКА 2 0106_0412'!I12+'СПРАВКА2 0505_1006'!C12+'СПРАВКА2 0505_1006'!E12+'СПРАВКА2 0505_1006'!G12+'СПРАВКА2 0505_1006'!I12+'СПРАВКА 2 1105_1204'!C12+'СПРАВКА 2 1105_1204'!E12+'СПРАВКА 2 1105_1204'!G12</f>
        <v>0</v>
      </c>
      <c r="D12" s="449">
        <f>F12+'СПРАВКА 2 0106_0412'!H12+'СПРАВКА 2 0106_0412'!J12+'СПРАВКА2 0505_1006'!D12+'СПРАВКА2 0505_1006'!F12+'СПРАВКА2 0505_1006'!H12+'СПРАВКА2 0505_1006'!J12+'СПРАВКА 2 1105_1204'!D12+'СПРАВКА 2 1105_1204'!F12+'СПРАВКА 2 1105_1204'!H12</f>
        <v>0</v>
      </c>
      <c r="E12" s="450">
        <f>G12+I12+'СПРАВКА2 0103_0104'!I12+'СПРАВКА 2 0104_0106'!G12+'СПРАВКА 2 0106_0412'!E12</f>
        <v>0</v>
      </c>
      <c r="F12" s="451">
        <f>H12+J12+'СПРАВКА2 0103_0104'!J12+'СПРАВКА 2 0104_0106'!H12+'СПРАВКА 2 0106_0412'!F12</f>
        <v>0</v>
      </c>
      <c r="G12" s="440"/>
      <c r="H12" s="441"/>
      <c r="I12" s="450">
        <f>'СПРАВКА2 0103_0104'!C12+'СПРАВКА2 0103_0104'!E12+'СПРАВКА2 0103_0104'!G12</f>
        <v>0</v>
      </c>
      <c r="J12" s="451">
        <f>'СПРАВКА2 0103_0104'!D12+'СПРАВКА2 0103_0104'!F12+'СПРАВКА2 0103_0104'!H12</f>
        <v>0</v>
      </c>
    </row>
    <row r="13" spans="1:10" ht="24.75" customHeight="1" thickBot="1">
      <c r="A13" s="78"/>
      <c r="B13" s="186"/>
      <c r="C13" s="567" t="s">
        <v>133</v>
      </c>
      <c r="D13" s="567"/>
      <c r="E13" s="567"/>
      <c r="F13" s="567"/>
      <c r="G13" s="567"/>
      <c r="H13" s="567"/>
      <c r="I13" s="567"/>
      <c r="J13" s="3"/>
    </row>
    <row r="14" spans="1:10" ht="28.5" customHeight="1" thickBot="1">
      <c r="A14" s="559" t="s">
        <v>3</v>
      </c>
      <c r="B14" s="542" t="s">
        <v>17</v>
      </c>
      <c r="C14" s="533" t="s">
        <v>159</v>
      </c>
      <c r="D14" s="562"/>
      <c r="E14" s="564" t="s">
        <v>104</v>
      </c>
      <c r="F14" s="564"/>
      <c r="G14" s="565"/>
      <c r="H14" s="565"/>
      <c r="I14" s="565"/>
      <c r="J14" s="566"/>
    </row>
    <row r="15" spans="1:10" ht="90.75" customHeight="1" thickBot="1">
      <c r="A15" s="560"/>
      <c r="B15" s="543"/>
      <c r="C15" s="568"/>
      <c r="D15" s="569"/>
      <c r="E15" s="556" t="s">
        <v>160</v>
      </c>
      <c r="F15" s="557"/>
      <c r="G15" s="546" t="s">
        <v>161</v>
      </c>
      <c r="H15" s="547"/>
      <c r="I15" s="548" t="s">
        <v>148</v>
      </c>
      <c r="J15" s="549"/>
    </row>
    <row r="16" spans="1:10" ht="29.25" customHeight="1" thickBot="1">
      <c r="A16" s="560"/>
      <c r="B16" s="561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134</v>
      </c>
      <c r="B18" s="84">
        <v>510</v>
      </c>
      <c r="C18" s="442">
        <f>E18+'СПРАВКА 2 0106_0412'!G18+'СПРАВКА 2 0106_0412'!I18+'СПРАВКА2 0505_1006'!C18+'СПРАВКА2 0505_1006'!E18+'СПРАВКА2 0505_1006'!G18+'СПРАВКА2 0505_1006'!I18+'СПРАВКА 2 1105_1204'!C18+'СПРАВКА 2 1105_1204'!E18+'СПРАВКА 2 1105_1204'!G18</f>
        <v>0</v>
      </c>
      <c r="D18" s="443">
        <f>F18+'СПРАВКА 2 0106_0412'!H18+'СПРАВКА 2 0106_0412'!J18+'СПРАВКА2 0505_1006'!D18+'СПРАВКА2 0505_1006'!F18+'СПРАВКА2 0505_1006'!H18+'СПРАВКА2 0505_1006'!J18+'СПРАВКА 2 1105_1204'!D18+'СПРАВКА 2 1105_1204'!F18+'СПРАВКА 2 1105_1204'!H18</f>
        <v>0</v>
      </c>
      <c r="E18" s="442">
        <f>G18+I18+'СПРАВКА2 0103_0104'!I18+'СПРАВКА 2 0104_0106'!G18+'СПРАВКА 2 0106_0412'!E18</f>
        <v>0</v>
      </c>
      <c r="F18" s="443">
        <f>H18+J18+'СПРАВКА2 0103_0104'!J18+'СПРАВКА 2 0104_0106'!H18+'СПРАВКА 2 0106_0412'!F18</f>
        <v>0</v>
      </c>
      <c r="G18" s="436"/>
      <c r="H18" s="437"/>
      <c r="I18" s="442">
        <f>'СПРАВКА2 0103_0104'!C18+'СПРАВКА2 0103_0104'!E18+'СПРАВКА2 0103_0104'!G18</f>
        <v>0</v>
      </c>
      <c r="J18" s="443">
        <f>'СПРАВКА2 0103_0104'!D18+'СПРАВКА2 0103_0104'!F18+'СПРАВКА2 0103_0104'!H18</f>
        <v>0</v>
      </c>
    </row>
    <row r="19" spans="1:10" ht="37.5">
      <c r="A19" s="188" t="s">
        <v>139</v>
      </c>
      <c r="B19" s="85">
        <v>520</v>
      </c>
      <c r="C19" s="444">
        <f>E19+'СПРАВКА 2 0106_0412'!G19+'СПРАВКА 2 0106_0412'!I19+'СПРАВКА2 0505_1006'!C19+'СПРАВКА2 0505_1006'!E19+'СПРАВКА2 0505_1006'!G19+'СПРАВКА2 0505_1006'!I19+'СПРАВКА 2 1105_1204'!C19+'СПРАВКА 2 1105_1204'!E19+'СПРАВКА 2 1105_1204'!G19</f>
        <v>0</v>
      </c>
      <c r="D19" s="445">
        <f>F19+'СПРАВКА 2 0106_0412'!H19+'СПРАВКА 2 0106_0412'!J19+'СПРАВКА2 0505_1006'!D19+'СПРАВКА2 0505_1006'!F19+'СПРАВКА2 0505_1006'!H19+'СПРАВКА2 0505_1006'!J19+'СПРАВКА 2 1105_1204'!D19+'СПРАВКА 2 1105_1204'!F19+'СПРАВКА 2 1105_1204'!H19</f>
        <v>0</v>
      </c>
      <c r="E19" s="446">
        <f>G19+I19+'СПРАВКА2 0103_0104'!I19+'СПРАВКА 2 0104_0106'!G19+'СПРАВКА 2 0106_0412'!E19</f>
        <v>0</v>
      </c>
      <c r="F19" s="447">
        <f>H19+J19+'СПРАВКА2 0103_0104'!J19+'СПРАВКА 2 0104_0106'!H19+'СПРАВКА 2 0106_0412'!F19</f>
        <v>0</v>
      </c>
      <c r="G19" s="438"/>
      <c r="H19" s="439"/>
      <c r="I19" s="446">
        <f>'СПРАВКА2 0103_0104'!C19+'СПРАВКА2 0103_0104'!E19+'СПРАВКА2 0103_0104'!G19</f>
        <v>0</v>
      </c>
      <c r="J19" s="447">
        <f>'СПРАВКА2 0103_0104'!D19+'СПРАВКА2 0103_0104'!F19+'СПРАВКА2 0103_0104'!H19</f>
        <v>0</v>
      </c>
    </row>
    <row r="20" spans="1:10" ht="37.5">
      <c r="A20" s="188" t="s">
        <v>140</v>
      </c>
      <c r="B20" s="85">
        <v>530</v>
      </c>
      <c r="C20" s="444">
        <f>E20+'СПРАВКА 2 0106_0412'!G20+'СПРАВКА 2 0106_0412'!I20+'СПРАВКА2 0505_1006'!C20+'СПРАВКА2 0505_1006'!E20+'СПРАВКА2 0505_1006'!G20+'СПРАВКА2 0505_1006'!I20+'СПРАВКА 2 1105_1204'!C20+'СПРАВКА 2 1105_1204'!E20+'СПРАВКА 2 1105_1204'!G20</f>
        <v>0</v>
      </c>
      <c r="D20" s="445">
        <f>F20+'СПРАВКА 2 0106_0412'!H20+'СПРАВКА 2 0106_0412'!J20+'СПРАВКА2 0505_1006'!D20+'СПРАВКА2 0505_1006'!F20+'СПРАВКА2 0505_1006'!H20+'СПРАВКА2 0505_1006'!J20+'СПРАВКА 2 1105_1204'!D20+'СПРАВКА 2 1105_1204'!F20+'СПРАВКА 2 1105_1204'!H20</f>
        <v>0</v>
      </c>
      <c r="E20" s="446">
        <f>G20+I20+'СПРАВКА2 0103_0104'!I20+'СПРАВКА 2 0104_0106'!G20+'СПРАВКА 2 0106_0412'!E20</f>
        <v>0</v>
      </c>
      <c r="F20" s="447">
        <f>H20+J20+'СПРАВКА2 0103_0104'!J20+'СПРАВКА 2 0104_0106'!H20+'СПРАВКА 2 0106_0412'!F20</f>
        <v>0</v>
      </c>
      <c r="G20" s="438"/>
      <c r="H20" s="439"/>
      <c r="I20" s="446">
        <f>'СПРАВКА2 0103_0104'!C20+'СПРАВКА2 0103_0104'!E20+'СПРАВКА2 0103_0104'!G20</f>
        <v>0</v>
      </c>
      <c r="J20" s="447">
        <f>'СПРАВКА2 0103_0104'!D20+'СПРАВКА2 0103_0104'!F20+'СПРАВКА2 0103_0104'!H20</f>
        <v>0</v>
      </c>
    </row>
    <row r="21" spans="1:10" ht="49.5">
      <c r="A21" s="188" t="s">
        <v>143</v>
      </c>
      <c r="B21" s="85">
        <v>540</v>
      </c>
      <c r="C21" s="444">
        <f>E21+'СПРАВКА 2 0106_0412'!G21+'СПРАВКА 2 0106_0412'!I21+'СПРАВКА2 0505_1006'!C21+'СПРАВКА2 0505_1006'!E21+'СПРАВКА2 0505_1006'!G21+'СПРАВКА2 0505_1006'!I21+'СПРАВКА 2 1105_1204'!C21+'СПРАВКА 2 1105_1204'!E21+'СПРАВКА 2 1105_1204'!G21</f>
        <v>0</v>
      </c>
      <c r="D21" s="445">
        <f>F21+'СПРАВКА 2 0106_0412'!H21+'СПРАВКА 2 0106_0412'!J21+'СПРАВКА2 0505_1006'!D21+'СПРАВКА2 0505_1006'!F21+'СПРАВКА2 0505_1006'!H21+'СПРАВКА2 0505_1006'!J21+'СПРАВКА 2 1105_1204'!D21+'СПРАВКА 2 1105_1204'!F21+'СПРАВКА 2 1105_1204'!H21</f>
        <v>0</v>
      </c>
      <c r="E21" s="446">
        <f>G21+I21+'СПРАВКА2 0103_0104'!I21+'СПРАВКА 2 0104_0106'!G21+'СПРАВКА 2 0106_0412'!E21</f>
        <v>0</v>
      </c>
      <c r="F21" s="447">
        <f>H21+J21+'СПРАВКА2 0103_0104'!J21+'СПРАВКА 2 0104_0106'!H21+'СПРАВКА 2 0106_0412'!F21</f>
        <v>0</v>
      </c>
      <c r="G21" s="438"/>
      <c r="H21" s="439"/>
      <c r="I21" s="446">
        <f>'СПРАВКА2 0103_0104'!C21+'СПРАВКА2 0103_0104'!E21+'СПРАВКА2 0103_0104'!G21</f>
        <v>0</v>
      </c>
      <c r="J21" s="447">
        <f>'СПРАВКА2 0103_0104'!D21+'СПРАВКА2 0103_0104'!F21+'СПРАВКА2 0103_0104'!H21</f>
        <v>0</v>
      </c>
    </row>
    <row r="22" spans="1:10" ht="50.25" thickBot="1">
      <c r="A22" s="189" t="s">
        <v>141</v>
      </c>
      <c r="B22" s="86">
        <v>550</v>
      </c>
      <c r="C22" s="448">
        <f>E22+'СПРАВКА 2 0106_0412'!G22+'СПРАВКА 2 0106_0412'!I22+'СПРАВКА2 0505_1006'!C22+'СПРАВКА2 0505_1006'!E22+'СПРАВКА2 0505_1006'!G22+'СПРАВКА2 0505_1006'!I22+'СПРАВКА 2 1105_1204'!C22+'СПРАВКА 2 1105_1204'!E22+'СПРАВКА 2 1105_1204'!G22</f>
        <v>0</v>
      </c>
      <c r="D22" s="449">
        <f>F22+'СПРАВКА 2 0106_0412'!H22+'СПРАВКА 2 0106_0412'!J22+'СПРАВКА2 0505_1006'!D22+'СПРАВКА2 0505_1006'!F22+'СПРАВКА2 0505_1006'!H22+'СПРАВКА2 0505_1006'!J22+'СПРАВКА 2 1105_1204'!D22+'СПРАВКА 2 1105_1204'!F22+'СПРАВКА 2 1105_1204'!H22</f>
        <v>0</v>
      </c>
      <c r="E22" s="450">
        <f>G22+I22+'СПРАВКА2 0103_0104'!I22+'СПРАВКА 2 0104_0106'!G22+'СПРАВКА 2 0106_0412'!E22</f>
        <v>0</v>
      </c>
      <c r="F22" s="451">
        <f>H22+J22+'СПРАВКА2 0103_0104'!J22+'СПРАВКА 2 0104_0106'!H22+'СПРАВКА 2 0106_0412'!F22</f>
        <v>0</v>
      </c>
      <c r="G22" s="440"/>
      <c r="H22" s="441"/>
      <c r="I22" s="450">
        <f>'СПРАВКА2 0103_0104'!C22+'СПРАВКА2 0103_0104'!E22+'СПРАВКА2 0103_0104'!G22</f>
        <v>0</v>
      </c>
      <c r="J22" s="451">
        <f>'СПРАВКА2 0103_0104'!D22+'СПРАВКА2 0103_0104'!F22+'СПРАВКА2 0103_0104'!H22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8" ht="14.25">
      <c r="A25" s="24"/>
      <c r="B25" s="88"/>
      <c r="C25" s="88"/>
      <c r="D25" s="19"/>
      <c r="E25" s="19"/>
      <c r="F25" s="19"/>
      <c r="G25" s="19"/>
      <c r="H25" s="19"/>
    </row>
    <row r="26" spans="1:8" ht="14.25">
      <c r="A26" s="55"/>
      <c r="B26" s="75"/>
      <c r="C26" s="76"/>
      <c r="D26" s="54"/>
      <c r="F26" s="41"/>
      <c r="H26" s="18"/>
    </row>
    <row r="27" spans="1:8" ht="39.75" customHeight="1">
      <c r="A27" s="40"/>
      <c r="B27" s="76"/>
      <c r="C27" s="76"/>
      <c r="D27" s="40"/>
      <c r="E27" s="50"/>
      <c r="H27" s="18"/>
    </row>
    <row r="28" spans="1:8" ht="20.25" customHeight="1">
      <c r="A28" s="56"/>
      <c r="B28" s="76"/>
      <c r="C28" s="76"/>
      <c r="D28" s="51"/>
      <c r="E28" s="32"/>
      <c r="H28" s="18"/>
    </row>
    <row r="29" spans="1:8" ht="12.75" customHeight="1">
      <c r="A29" s="40"/>
      <c r="B29" s="76"/>
      <c r="C29" s="76"/>
      <c r="D29" s="40"/>
      <c r="E29" s="49"/>
      <c r="H29" s="18"/>
    </row>
    <row r="30" spans="1:8" ht="27" customHeight="1">
      <c r="A30" s="57"/>
      <c r="B30" s="87"/>
      <c r="C30" s="87"/>
      <c r="D30" s="51"/>
      <c r="F30" s="34"/>
      <c r="H30" s="34"/>
    </row>
    <row r="31" spans="1:8" ht="15" customHeight="1">
      <c r="A31" s="40"/>
      <c r="B31" s="33"/>
      <c r="D31" s="45"/>
      <c r="E31" s="6"/>
      <c r="F31" s="40"/>
      <c r="G31" s="53"/>
      <c r="H31" s="40"/>
    </row>
    <row r="33" spans="2:4" ht="12.75">
      <c r="B33" s="497"/>
      <c r="C33" s="497"/>
      <c r="D33" s="35"/>
    </row>
    <row r="35" spans="1:4" ht="12.75">
      <c r="A35" s="30"/>
      <c r="B35" s="497"/>
      <c r="C35" s="497"/>
      <c r="D35" s="35"/>
    </row>
  </sheetData>
  <sheetProtection/>
  <mergeCells count="19">
    <mergeCell ref="I2:J2"/>
    <mergeCell ref="A4:A6"/>
    <mergeCell ref="B4:B6"/>
    <mergeCell ref="C4:D5"/>
    <mergeCell ref="E4:J4"/>
    <mergeCell ref="A14:A16"/>
    <mergeCell ref="B14:B16"/>
    <mergeCell ref="C13:I13"/>
    <mergeCell ref="C14:D15"/>
    <mergeCell ref="E14:J14"/>
    <mergeCell ref="B33:C33"/>
    <mergeCell ref="B35:C35"/>
    <mergeCell ref="C3:I3"/>
    <mergeCell ref="G15:H15"/>
    <mergeCell ref="I15:J15"/>
    <mergeCell ref="E5:F5"/>
    <mergeCell ref="G5:H5"/>
    <mergeCell ref="I5:J5"/>
    <mergeCell ref="E15:F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view="pageBreakPreview" zoomScale="60" zoomScaleNormal="82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8" sqref="I28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7.75390625" style="0" customWidth="1"/>
    <col min="10" max="10" width="24.625" style="0" customWidth="1"/>
  </cols>
  <sheetData>
    <row r="1" ht="12.75">
      <c r="J1" s="211" t="s">
        <v>170</v>
      </c>
    </row>
    <row r="2" spans="1:10" ht="19.5" thickBot="1">
      <c r="A2" s="511" t="s">
        <v>45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ht="15.75" customHeight="1" thickBot="1">
      <c r="A3" s="501" t="s">
        <v>3</v>
      </c>
      <c r="B3" s="512" t="s">
        <v>2</v>
      </c>
      <c r="C3" s="571" t="s">
        <v>89</v>
      </c>
      <c r="D3" s="572"/>
      <c r="E3" s="572"/>
      <c r="F3" s="572"/>
      <c r="G3" s="572"/>
      <c r="H3" s="572"/>
      <c r="I3" s="572"/>
      <c r="J3" s="573"/>
    </row>
    <row r="4" spans="1:10" ht="69" customHeight="1" thickBot="1">
      <c r="A4" s="502"/>
      <c r="B4" s="513"/>
      <c r="C4" s="574" t="s">
        <v>163</v>
      </c>
      <c r="D4" s="570"/>
      <c r="E4" s="531" t="s">
        <v>162</v>
      </c>
      <c r="F4" s="531"/>
      <c r="G4" s="570" t="s">
        <v>164</v>
      </c>
      <c r="H4" s="570"/>
      <c r="I4" s="570" t="s">
        <v>165</v>
      </c>
      <c r="J4" s="570"/>
    </row>
    <row r="5" spans="1:10" ht="51.75" customHeight="1" thickBot="1">
      <c r="A5" s="503"/>
      <c r="B5" s="514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96" t="s">
        <v>5</v>
      </c>
      <c r="D6" s="92" t="s">
        <v>56</v>
      </c>
      <c r="E6" s="92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101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255" t="s">
        <v>6</v>
      </c>
      <c r="J7" s="250">
        <f>'РАСХОДЫ 0104_0106'!D7+'РАСХОДЫ 0104_0106'!F7</f>
        <v>0</v>
      </c>
    </row>
    <row r="8" spans="1:10" ht="17.25" customHeight="1">
      <c r="A8" s="112" t="s">
        <v>108</v>
      </c>
      <c r="B8" s="103"/>
      <c r="C8" s="97"/>
      <c r="D8" s="364"/>
      <c r="E8" s="365"/>
      <c r="F8" s="364"/>
      <c r="G8" s="365"/>
      <c r="H8" s="364"/>
      <c r="I8" s="256"/>
      <c r="J8" s="294"/>
    </row>
    <row r="9" spans="1:10" ht="27" customHeight="1">
      <c r="A9" s="113" t="s">
        <v>109</v>
      </c>
      <c r="B9" s="104" t="s">
        <v>23</v>
      </c>
      <c r="C9" s="118" t="s">
        <v>6</v>
      </c>
      <c r="D9" s="360"/>
      <c r="E9" s="366" t="s">
        <v>6</v>
      </c>
      <c r="F9" s="360"/>
      <c r="G9" s="366" t="s">
        <v>6</v>
      </c>
      <c r="H9" s="360"/>
      <c r="I9" s="257" t="s">
        <v>6</v>
      </c>
      <c r="J9" s="295">
        <f>'РАСХОДЫ 0104_0106'!D9+'РАСХОДЫ 0104_0106'!F9</f>
        <v>0</v>
      </c>
    </row>
    <row r="10" spans="1:10" ht="35.25" customHeight="1" thickBot="1">
      <c r="A10" s="114" t="s">
        <v>110</v>
      </c>
      <c r="B10" s="105" t="s">
        <v>24</v>
      </c>
      <c r="C10" s="119" t="s">
        <v>6</v>
      </c>
      <c r="D10" s="361"/>
      <c r="E10" s="367" t="s">
        <v>6</v>
      </c>
      <c r="F10" s="361"/>
      <c r="G10" s="367" t="s">
        <v>6</v>
      </c>
      <c r="H10" s="361"/>
      <c r="I10" s="258" t="s">
        <v>6</v>
      </c>
      <c r="J10" s="265">
        <f>'РАСХОДЫ 0104_0106'!D10+'РАСХОДЫ 0104_0106'!F10</f>
        <v>0</v>
      </c>
    </row>
    <row r="11" spans="1:10" ht="40.5" customHeight="1" thickBot="1">
      <c r="A11" s="111" t="s">
        <v>166</v>
      </c>
      <c r="B11" s="102" t="s">
        <v>11</v>
      </c>
      <c r="C11" s="101" t="s">
        <v>6</v>
      </c>
      <c r="D11" s="250">
        <f>D13+D14+D16</f>
        <v>0</v>
      </c>
      <c r="E11" s="363" t="s">
        <v>6</v>
      </c>
      <c r="F11" s="250">
        <f>F13+F14+F16</f>
        <v>0</v>
      </c>
      <c r="G11" s="363" t="s">
        <v>6</v>
      </c>
      <c r="H11" s="250">
        <f>H13+H14+H16</f>
        <v>0</v>
      </c>
      <c r="I11" s="255" t="s">
        <v>6</v>
      </c>
      <c r="J11" s="250">
        <f>'РАСХОДЫ 0104_0106'!D11+'РАСХОДЫ 0104_0106'!F11</f>
        <v>3601431</v>
      </c>
    </row>
    <row r="12" spans="1:10" ht="24.75" customHeight="1">
      <c r="A12" s="112" t="s">
        <v>111</v>
      </c>
      <c r="B12" s="106"/>
      <c r="C12" s="97"/>
      <c r="D12" s="368"/>
      <c r="E12" s="369"/>
      <c r="F12" s="368"/>
      <c r="G12" s="369"/>
      <c r="H12" s="368"/>
      <c r="I12" s="259"/>
      <c r="J12" s="296"/>
    </row>
    <row r="13" spans="1:10" ht="26.25" customHeight="1">
      <c r="A13" s="113" t="s">
        <v>112</v>
      </c>
      <c r="B13" s="104" t="s">
        <v>14</v>
      </c>
      <c r="C13" s="118" t="s">
        <v>6</v>
      </c>
      <c r="D13" s="360"/>
      <c r="E13" s="366" t="s">
        <v>6</v>
      </c>
      <c r="F13" s="360"/>
      <c r="G13" s="366" t="s">
        <v>6</v>
      </c>
      <c r="H13" s="360"/>
      <c r="I13" s="257" t="s">
        <v>6</v>
      </c>
      <c r="J13" s="295">
        <f>'РАСХОДЫ 0104_0106'!D13+'РАСХОДЫ 0104_0106'!F13</f>
        <v>0</v>
      </c>
    </row>
    <row r="14" spans="1:10" ht="24" customHeight="1">
      <c r="A14" s="113" t="s">
        <v>113</v>
      </c>
      <c r="B14" s="104" t="s">
        <v>15</v>
      </c>
      <c r="C14" s="118" t="s">
        <v>6</v>
      </c>
      <c r="D14" s="360"/>
      <c r="E14" s="366" t="s">
        <v>6</v>
      </c>
      <c r="F14" s="360"/>
      <c r="G14" s="366" t="s">
        <v>6</v>
      </c>
      <c r="H14" s="360"/>
      <c r="I14" s="257" t="s">
        <v>6</v>
      </c>
      <c r="J14" s="295">
        <f>'РАСХОДЫ 0104_0106'!D14+'РАСХОДЫ 0104_0106'!F14</f>
        <v>0</v>
      </c>
    </row>
    <row r="15" spans="1:10" ht="34.5" customHeight="1">
      <c r="A15" s="115" t="s">
        <v>145</v>
      </c>
      <c r="B15" s="107" t="s">
        <v>16</v>
      </c>
      <c r="C15" s="118" t="s">
        <v>6</v>
      </c>
      <c r="D15" s="360"/>
      <c r="E15" s="366" t="s">
        <v>6</v>
      </c>
      <c r="F15" s="360"/>
      <c r="G15" s="366" t="s">
        <v>6</v>
      </c>
      <c r="H15" s="360"/>
      <c r="I15" s="257" t="s">
        <v>6</v>
      </c>
      <c r="J15" s="295">
        <f>'РАСХОДЫ 0104_0106'!D15+'РАСХОДЫ 0104_0106'!F15</f>
        <v>0</v>
      </c>
    </row>
    <row r="16" spans="1:10" ht="30.75" customHeight="1" thickBot="1">
      <c r="A16" s="114" t="s">
        <v>110</v>
      </c>
      <c r="B16" s="105" t="s">
        <v>25</v>
      </c>
      <c r="C16" s="119" t="s">
        <v>6</v>
      </c>
      <c r="D16" s="361"/>
      <c r="E16" s="367" t="s">
        <v>6</v>
      </c>
      <c r="F16" s="361"/>
      <c r="G16" s="367" t="s">
        <v>6</v>
      </c>
      <c r="H16" s="361"/>
      <c r="I16" s="258" t="s">
        <v>6</v>
      </c>
      <c r="J16" s="265">
        <f>'РАСХОДЫ 0104_0106'!D16+'РАСХОДЫ 0104_0106'!F16</f>
        <v>0</v>
      </c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261" t="s">
        <v>6</v>
      </c>
      <c r="J17" s="250">
        <f>'РАСХОДЫ 0104_0106'!D17+'РАСХОДЫ 0104_0106'!F17</f>
        <v>2744615</v>
      </c>
    </row>
    <row r="18" spans="1:10" ht="63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261" t="s">
        <v>6</v>
      </c>
      <c r="J18" s="250">
        <f>'РАСХОДЫ 0104_0106'!D18+'РАСХОДЫ 0104_0106'!F18</f>
        <v>1063025</v>
      </c>
    </row>
    <row r="19" spans="1:10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  <c r="I19" s="254">
        <f>'РАСХОДЫ 0104_0106'!C19+'РАСХОДЫ 0104_0106'!E19</f>
        <v>11047612</v>
      </c>
      <c r="J19" s="250">
        <f>'РАСХОДЫ 0104_0106'!D19+'РАСХОДЫ 0104_0106'!F19</f>
        <v>7409071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54">
        <f>'РАСХОДЫ 0104_0106'!C20+'РАСХОДЫ 0104_0106'!E20</f>
        <v>0</v>
      </c>
      <c r="J20" s="250">
        <f>'РАСХОДЫ 0104_0106'!D20+'РАСХОДЫ 0104_0106'!F20</f>
        <v>0</v>
      </c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259"/>
      <c r="J21" s="296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257" t="s">
        <v>6</v>
      </c>
      <c r="J22" s="295">
        <f>'РАСХОДЫ 0104_0106'!D22+'РАСХОДЫ 0104_0106'!F22</f>
        <v>0</v>
      </c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257" t="s">
        <v>6</v>
      </c>
      <c r="J23" s="295">
        <f>'РАСХОДЫ 0104_0106'!D23+'РАСХОДЫ 0104_0106'!F23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262"/>
      <c r="J24" s="263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257" t="s">
        <v>6</v>
      </c>
      <c r="J25" s="295">
        <f>'РАСХОДЫ 0104_0106'!D25+'РАСХОДЫ 0104_0106'!F25</f>
        <v>0</v>
      </c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257" t="s">
        <v>6</v>
      </c>
      <c r="J26" s="295">
        <f>'РАСХОДЫ 0104_0106'!D26+'РАСХОДЫ 0104_0106'!F26</f>
        <v>0</v>
      </c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257" t="s">
        <v>6</v>
      </c>
      <c r="J27" s="295">
        <f>'РАСХОДЫ 0104_0106'!D27+'РАСХОДЫ 0104_0106'!F27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262"/>
      <c r="J28" s="263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257" t="s">
        <v>6</v>
      </c>
      <c r="J29" s="295">
        <f>'РАСХОДЫ 0104_0106'!D29+'РАСХОДЫ 0104_0106'!F29</f>
        <v>0</v>
      </c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258" t="s">
        <v>6</v>
      </c>
      <c r="J30" s="265">
        <f>'РАСХОДЫ 0104_0106'!D30+'РАСХОДЫ 0104_0106'!F30</f>
        <v>0</v>
      </c>
    </row>
    <row r="31" spans="1:10" ht="42.75" customHeight="1" thickBot="1">
      <c r="A31" s="111" t="s">
        <v>100</v>
      </c>
      <c r="B31" s="102" t="s">
        <v>8</v>
      </c>
      <c r="C31" s="242"/>
      <c r="D31" s="241"/>
      <c r="E31" s="242"/>
      <c r="F31" s="241"/>
      <c r="G31" s="242"/>
      <c r="H31" s="241"/>
      <c r="I31" s="254">
        <f>'РАСХОДЫ 0104_0106'!C31+'РАСХОДЫ 0104_0106'!E31</f>
        <v>5941764.9</v>
      </c>
      <c r="J31" s="250">
        <f>'РАСХОДЫ 0104_0106'!D31+'РАСХОДЫ 0104_0106'!F31</f>
        <v>3602769</v>
      </c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259"/>
      <c r="J32" s="296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  <c r="I33" s="258" t="s">
        <v>6</v>
      </c>
      <c r="J33" s="265">
        <f>'РАСХОДЫ 0104_0106'!D33+'РАСХОДЫ 0104_0106'!F33</f>
        <v>0</v>
      </c>
    </row>
    <row r="34" spans="1:10" ht="51" customHeight="1" thickBot="1">
      <c r="A34" s="111" t="s">
        <v>150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  <c r="I34" s="254">
        <f>'РАСХОДЫ 0104_0106'!C34+'РАСХОДЫ 0104_0106'!E34</f>
        <v>16989376.9</v>
      </c>
      <c r="J34" s="250">
        <f>'РАСХОДЫ 0104_0106'!D34+'РАСХОДЫ 0104_0106'!F34</f>
        <v>11011840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259"/>
      <c r="J35" s="260"/>
    </row>
    <row r="36" spans="1:10" ht="28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  <c r="I36" s="264" t="s">
        <v>6</v>
      </c>
      <c r="J36" s="265">
        <f>'РАСХОДЫ 0104_0106'!D36+'РАСХОДЫ 0104_0106'!F36</f>
        <v>603984</v>
      </c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8">
    <mergeCell ref="A2:J2"/>
    <mergeCell ref="A3:A5"/>
    <mergeCell ref="B3:B5"/>
    <mergeCell ref="E4:F4"/>
    <mergeCell ref="G4:H4"/>
    <mergeCell ref="I4:J4"/>
    <mergeCell ref="C3:J3"/>
    <mergeCell ref="C4:D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A1">
      <selection activeCell="L11" sqref="L11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27" t="s">
        <v>200</v>
      </c>
      <c r="N2" s="527"/>
    </row>
    <row r="3" spans="1:14" s="14" customFormat="1" ht="20.25" customHeight="1" thickBot="1">
      <c r="A3" s="528" t="s">
        <v>188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</row>
    <row r="4" spans="1:14" ht="19.5" customHeight="1" thickBot="1">
      <c r="A4" s="533" t="s">
        <v>3</v>
      </c>
      <c r="B4" s="535" t="s">
        <v>17</v>
      </c>
      <c r="C4" s="577" t="s">
        <v>101</v>
      </c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30"/>
    </row>
    <row r="5" spans="1:14" ht="87" customHeight="1" thickBot="1">
      <c r="A5" s="534"/>
      <c r="B5" s="536"/>
      <c r="C5" s="575" t="s">
        <v>163</v>
      </c>
      <c r="D5" s="576"/>
      <c r="E5" s="574"/>
      <c r="F5" s="578" t="s">
        <v>162</v>
      </c>
      <c r="G5" s="579"/>
      <c r="H5" s="532"/>
      <c r="I5" s="575" t="s">
        <v>164</v>
      </c>
      <c r="J5" s="576"/>
      <c r="K5" s="574"/>
      <c r="L5" s="575" t="s">
        <v>165</v>
      </c>
      <c r="M5" s="576"/>
      <c r="N5" s="574"/>
    </row>
    <row r="6" spans="1:14" s="13" customFormat="1" ht="84.75" customHeight="1" thickBot="1">
      <c r="A6" s="534"/>
      <c r="B6" s="537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46"/>
      <c r="G8" s="247"/>
      <c r="H8" s="241"/>
      <c r="I8" s="246"/>
      <c r="J8" s="247"/>
      <c r="K8" s="241"/>
      <c r="L8" s="248">
        <f>'ЧИСЛЕННОСТЬ 0104_0106'!C8+'ЧИСЛЕННОСТЬ 0104_0106'!F8</f>
        <v>0</v>
      </c>
      <c r="M8" s="249">
        <f>'ЧИСЛЕННОСТЬ 0104_0106'!D8+'ЧИСЛЕННОСТЬ 0104_0106'!G8</f>
        <v>0</v>
      </c>
      <c r="N8" s="250">
        <f>'ЧИСЛЕННОСТЬ 0104_0106'!E8+'ЧИСЛЕННОСТЬ 0104_0106'!H8</f>
        <v>0</v>
      </c>
    </row>
    <row r="9" spans="1:14" s="28" customFormat="1" ht="38.25" customHeight="1" thickBot="1">
      <c r="A9" s="138" t="s">
        <v>67</v>
      </c>
      <c r="B9" s="133" t="s">
        <v>19</v>
      </c>
      <c r="C9" s="248">
        <f aca="true" t="shared" si="0" ref="C9:K9">C11+C12+C13+C14+C15</f>
        <v>0</v>
      </c>
      <c r="D9" s="249">
        <f t="shared" si="0"/>
        <v>0</v>
      </c>
      <c r="E9" s="250">
        <f t="shared" si="0"/>
        <v>0</v>
      </c>
      <c r="F9" s="248">
        <f t="shared" si="0"/>
        <v>0</v>
      </c>
      <c r="G9" s="249">
        <f t="shared" si="0"/>
        <v>0</v>
      </c>
      <c r="H9" s="250">
        <f t="shared" si="0"/>
        <v>0</v>
      </c>
      <c r="I9" s="248">
        <f t="shared" si="0"/>
        <v>0</v>
      </c>
      <c r="J9" s="249">
        <f t="shared" si="0"/>
        <v>0</v>
      </c>
      <c r="K9" s="250">
        <f t="shared" si="0"/>
        <v>0</v>
      </c>
      <c r="L9" s="248">
        <f>'ЧИСЛЕННОСТЬ 0104_0106'!C9+'ЧИСЛЕННОСТЬ 0104_0106'!F9</f>
        <v>13</v>
      </c>
      <c r="M9" s="249">
        <f>'ЧИСЛЕННОСТЬ 0104_0106'!D9+'ЧИСЛЕННОСТЬ 0104_0106'!G9</f>
        <v>12</v>
      </c>
      <c r="N9" s="250">
        <f>'ЧИСЛЕННОСТЬ 0104_0106'!E9+'ЧИСЛЕННОСТЬ 0104_0106'!H9</f>
        <v>11</v>
      </c>
    </row>
    <row r="10" spans="1:14" ht="19.5" customHeight="1">
      <c r="A10" s="168" t="s">
        <v>125</v>
      </c>
      <c r="B10" s="134"/>
      <c r="C10" s="135"/>
      <c r="D10" s="136"/>
      <c r="E10" s="137"/>
      <c r="F10" s="251"/>
      <c r="G10" s="252"/>
      <c r="H10" s="253"/>
      <c r="I10" s="251"/>
      <c r="J10" s="252"/>
      <c r="K10" s="253"/>
      <c r="L10" s="251"/>
      <c r="M10" s="252"/>
      <c r="N10" s="253"/>
    </row>
    <row r="11" spans="1:14" ht="19.5" customHeight="1">
      <c r="A11" s="157" t="s">
        <v>126</v>
      </c>
      <c r="B11" s="25" t="s">
        <v>32</v>
      </c>
      <c r="C11" s="403"/>
      <c r="D11" s="396"/>
      <c r="E11" s="404"/>
      <c r="F11" s="385"/>
      <c r="G11" s="386"/>
      <c r="H11" s="387"/>
      <c r="I11" s="385"/>
      <c r="J11" s="386"/>
      <c r="K11" s="387"/>
      <c r="L11" s="317">
        <f>'ЧИСЛЕННОСТЬ 0104_0106'!C11+'ЧИСЛЕННОСТЬ 0104_0106'!F11</f>
        <v>0</v>
      </c>
      <c r="M11" s="318">
        <f>'ЧИСЛЕННОСТЬ 0104_0106'!D11+'ЧИСЛЕННОСТЬ 0104_0106'!G11</f>
        <v>0</v>
      </c>
      <c r="N11" s="319">
        <f>'ЧИСЛЕННОСТЬ 0104_0106'!E11+'ЧИСЛЕННОСТЬ 0104_0106'!H11</f>
        <v>0</v>
      </c>
    </row>
    <row r="12" spans="1:14" ht="24.75" customHeight="1">
      <c r="A12" s="157" t="s">
        <v>50</v>
      </c>
      <c r="B12" s="20" t="s">
        <v>20</v>
      </c>
      <c r="C12" s="397"/>
      <c r="D12" s="398"/>
      <c r="E12" s="405"/>
      <c r="F12" s="388"/>
      <c r="G12" s="389"/>
      <c r="H12" s="390"/>
      <c r="I12" s="388"/>
      <c r="J12" s="389"/>
      <c r="K12" s="390"/>
      <c r="L12" s="320">
        <f>'ЧИСЛЕННОСТЬ 0104_0106'!C12+'ЧИСЛЕННОСТЬ 0104_0106'!F12</f>
        <v>0</v>
      </c>
      <c r="M12" s="321">
        <f>'ЧИСЛЕННОСТЬ 0104_0106'!D12+'ЧИСЛЕННОСТЬ 0104_0106'!G12</f>
        <v>0</v>
      </c>
      <c r="N12" s="295">
        <f>'ЧИСЛЕННОСТЬ 0104_0106'!E12+'ЧИСЛЕННОСТЬ 0104_0106'!H12</f>
        <v>0</v>
      </c>
    </row>
    <row r="13" spans="1:14" ht="21" customHeight="1">
      <c r="A13" s="157" t="s">
        <v>51</v>
      </c>
      <c r="B13" s="20" t="s">
        <v>21</v>
      </c>
      <c r="C13" s="397"/>
      <c r="D13" s="398"/>
      <c r="E13" s="405"/>
      <c r="F13" s="388"/>
      <c r="G13" s="389"/>
      <c r="H13" s="390"/>
      <c r="I13" s="388"/>
      <c r="J13" s="389"/>
      <c r="K13" s="390"/>
      <c r="L13" s="320">
        <f>'ЧИСЛЕННОСТЬ 0104_0106'!C13+'ЧИСЛЕННОСТЬ 0104_0106'!F13</f>
        <v>0</v>
      </c>
      <c r="M13" s="321">
        <f>'ЧИСЛЕННОСТЬ 0104_0106'!D13+'ЧИСЛЕННОСТЬ 0104_0106'!G13</f>
        <v>0</v>
      </c>
      <c r="N13" s="295">
        <f>'ЧИСЛЕННОСТЬ 0104_0106'!E13+'ЧИСЛЕННОСТЬ 0104_0106'!H13</f>
        <v>0</v>
      </c>
    </row>
    <row r="14" spans="1:14" ht="21.75" customHeight="1">
      <c r="A14" s="157" t="s">
        <v>52</v>
      </c>
      <c r="B14" s="20" t="s">
        <v>22</v>
      </c>
      <c r="C14" s="399"/>
      <c r="D14" s="400"/>
      <c r="E14" s="406"/>
      <c r="F14" s="391"/>
      <c r="G14" s="252"/>
      <c r="H14" s="253"/>
      <c r="I14" s="391"/>
      <c r="J14" s="252"/>
      <c r="K14" s="253"/>
      <c r="L14" s="320">
        <f>'ЧИСЛЕННОСТЬ 0104_0106'!C14+'ЧИСЛЕННОСТЬ 0104_0106'!F14</f>
        <v>0</v>
      </c>
      <c r="M14" s="321">
        <f>'ЧИСЛЕННОСТЬ 0104_0106'!D14+'ЧИСЛЕННОСТЬ 0104_0106'!G14</f>
        <v>0</v>
      </c>
      <c r="N14" s="295">
        <f>'ЧИСЛЕННОСТЬ 0104_0106'!E14+'ЧИСЛЕННОСТЬ 0104_0106'!H14</f>
        <v>0</v>
      </c>
    </row>
    <row r="15" spans="1:14" ht="24" customHeight="1" thickBot="1">
      <c r="A15" s="169" t="s">
        <v>127</v>
      </c>
      <c r="B15" s="21" t="s">
        <v>31</v>
      </c>
      <c r="C15" s="401"/>
      <c r="D15" s="402"/>
      <c r="E15" s="407"/>
      <c r="F15" s="392"/>
      <c r="G15" s="393"/>
      <c r="H15" s="394"/>
      <c r="I15" s="392"/>
      <c r="J15" s="393"/>
      <c r="K15" s="394"/>
      <c r="L15" s="322">
        <f>'ЧИСЛЕННОСТЬ 0104_0106'!C15+'ЧИСЛЕННОСТЬ 0104_0106'!F15</f>
        <v>0</v>
      </c>
      <c r="M15" s="323">
        <f>'ЧИСЛЕННОСТЬ 0104_0106'!D15+'ЧИСЛЕННОСТЬ 0104_0106'!G15</f>
        <v>0</v>
      </c>
      <c r="N15" s="265">
        <f>'ЧИСЛЕННОСТЬ 0104_0106'!E15+'ЧИСЛЕННОСТЬ 0104_0106'!H15</f>
        <v>0</v>
      </c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8"/>
      <c r="G16" s="249"/>
      <c r="H16" s="250"/>
      <c r="I16" s="248"/>
      <c r="J16" s="249"/>
      <c r="K16" s="250"/>
      <c r="L16" s="248">
        <f>'ЧИСЛЕННОСТЬ 0104_0106'!C16+'ЧИСЛЕННОСТЬ 0104_0106'!F16</f>
        <v>12.5</v>
      </c>
      <c r="M16" s="249">
        <f>'ЧИСЛЕННОСТЬ 0104_0106'!D16+'ЧИСЛЕННОСТЬ 0104_0106'!G16</f>
        <v>12.5</v>
      </c>
      <c r="N16" s="250">
        <f>'ЧИСЛЕННОСТЬ 0104_0106'!E16+'ЧИСЛЕННОСТЬ 0104_0106'!H16</f>
        <v>14</v>
      </c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8"/>
      <c r="G17" s="249"/>
      <c r="H17" s="250"/>
      <c r="I17" s="248"/>
      <c r="J17" s="249"/>
      <c r="K17" s="250"/>
      <c r="L17" s="248">
        <f>'ЧИСЛЕННОСТЬ 0104_0106'!C17+'ЧИСЛЕННОСТЬ 0104_0106'!F17</f>
        <v>5</v>
      </c>
      <c r="M17" s="249">
        <f>'ЧИСЛЕННОСТЬ 0104_0106'!D17+'ЧИСЛЕННОСТЬ 0104_0106'!G17</f>
        <v>5</v>
      </c>
      <c r="N17" s="250">
        <f>'ЧИСЛЕННОСТЬ 0104_0106'!E17+'ЧИСЛЕННОСТЬ 0104_0106'!H17</f>
        <v>5</v>
      </c>
    </row>
    <row r="18" spans="1:14" s="28" customFormat="1" ht="57.75" customHeight="1" thickBot="1">
      <c r="A18" s="170" t="s">
        <v>146</v>
      </c>
      <c r="B18" s="139" t="s">
        <v>35</v>
      </c>
      <c r="C18" s="226">
        <f>C8+C9+C16+C17</f>
        <v>0</v>
      </c>
      <c r="D18" s="227">
        <f>D8+D9+D16+D17</f>
        <v>0</v>
      </c>
      <c r="E18" s="209">
        <f>E8+E9+E16+E17</f>
        <v>0</v>
      </c>
      <c r="F18" s="226">
        <f aca="true" t="shared" si="1" ref="F18:K18">F8+F9+F16+F17</f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  <c r="L18" s="248">
        <f>'ЧИСЛЕННОСТЬ 0104_0106'!C18+'ЧИСЛЕННОСТЬ 0104_0106'!F18</f>
        <v>30.5</v>
      </c>
      <c r="M18" s="249">
        <f>'ЧИСЛЕННОСТЬ 0104_0106'!D18+'ЧИСЛЕННОСТЬ 0104_0106'!G18</f>
        <v>29.5</v>
      </c>
      <c r="N18" s="250">
        <f>'ЧИСЛЕННОСТЬ 0104_0106'!E18+'ЧИСЛЕННОСТЬ 0104_0106'!H18</f>
        <v>30</v>
      </c>
    </row>
    <row r="20" spans="1:14" ht="33" customHeight="1">
      <c r="A20" s="524" t="s">
        <v>106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</row>
    <row r="21" spans="1:15" ht="24.75" customHeight="1">
      <c r="A21" s="526" t="s">
        <v>66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225"/>
    </row>
  </sheetData>
  <sheetProtection/>
  <mergeCells count="11">
    <mergeCell ref="M2:N2"/>
    <mergeCell ref="A3:N3"/>
    <mergeCell ref="A4:A6"/>
    <mergeCell ref="B4:B6"/>
    <mergeCell ref="F5:H5"/>
    <mergeCell ref="I5:K5"/>
    <mergeCell ref="L5:N5"/>
    <mergeCell ref="A20:N20"/>
    <mergeCell ref="C4:N4"/>
    <mergeCell ref="C5:E5"/>
    <mergeCell ref="A21:N21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201</v>
      </c>
      <c r="G1" s="211"/>
    </row>
    <row r="2" spans="4:6" ht="11.25" customHeight="1">
      <c r="D2" s="83"/>
      <c r="F2" s="16"/>
    </row>
    <row r="3" spans="1:6" ht="39" customHeight="1" thickBot="1">
      <c r="A3" s="538" t="s">
        <v>78</v>
      </c>
      <c r="B3" s="538"/>
      <c r="C3" s="538"/>
      <c r="D3" s="538"/>
      <c r="E3" s="538"/>
      <c r="F3" s="538"/>
    </row>
    <row r="4" spans="1:6" ht="33" customHeight="1" thickBot="1">
      <c r="A4" s="542" t="s">
        <v>3</v>
      </c>
      <c r="B4" s="542" t="s">
        <v>17</v>
      </c>
      <c r="C4" s="580" t="s">
        <v>104</v>
      </c>
      <c r="D4" s="564"/>
      <c r="E4" s="564"/>
      <c r="F4" s="581"/>
    </row>
    <row r="5" spans="1:10" ht="104.25" customHeight="1" thickBot="1">
      <c r="A5" s="543"/>
      <c r="B5" s="543"/>
      <c r="C5" s="214" t="s">
        <v>163</v>
      </c>
      <c r="D5" s="216" t="s">
        <v>162</v>
      </c>
      <c r="E5" s="214" t="s">
        <v>164</v>
      </c>
      <c r="F5" s="89" t="s">
        <v>165</v>
      </c>
      <c r="H5" s="15"/>
      <c r="I5" s="3"/>
      <c r="J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5">
        <v>1</v>
      </c>
      <c r="D7" s="435"/>
      <c r="E7" s="434">
        <v>1</v>
      </c>
      <c r="F7" s="335">
        <f>'СПРАВКА 1 0104_0106'!C7+'СПРАВКА 1 0104_0106'!D7</f>
        <v>1</v>
      </c>
    </row>
    <row r="8" spans="1:6" ht="45.75" customHeight="1" thickBot="1">
      <c r="A8" s="159" t="s">
        <v>190</v>
      </c>
      <c r="B8" s="151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'СПРАВКА 1 0104_0106'!C8+'СПРАВКА 1 0104_0106'!D8</f>
        <v>0</v>
      </c>
    </row>
    <row r="9" spans="1:6" ht="29.25" customHeight="1">
      <c r="A9" s="156" t="s">
        <v>128</v>
      </c>
      <c r="B9" s="152"/>
      <c r="C9" s="330"/>
      <c r="D9" s="330"/>
      <c r="E9" s="330"/>
      <c r="F9" s="336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7">
        <f>'СПРАВКА 1 0104_0106'!C10+'СПРАВКА 1 0104_0106'!D10</f>
        <v>0</v>
      </c>
    </row>
    <row r="11" spans="1:6" ht="36.75" customHeight="1">
      <c r="A11" s="157" t="s">
        <v>50</v>
      </c>
      <c r="B11" s="154">
        <v>420</v>
      </c>
      <c r="C11" s="332"/>
      <c r="D11" s="332"/>
      <c r="E11" s="332"/>
      <c r="F11" s="338">
        <f>'СПРАВКА 1 0104_0106'!C11+'СПРАВКА 1 0104_0106'!D11</f>
        <v>0</v>
      </c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8">
        <f>'СПРАВКА 1 0104_0106'!C12+'СПРАВКА 1 0104_0106'!D12</f>
        <v>0</v>
      </c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8">
        <f>'СПРАВКА 1 0104_0106'!C13+'СПРАВКА 1 0104_0106'!D13</f>
        <v>0</v>
      </c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9">
        <f>'СПРАВКА 1 0104_0106'!C14+'СПРАВКА 1 0104_0106'!D14</f>
        <v>0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4" t="s">
        <v>107</v>
      </c>
      <c r="B16" s="525"/>
      <c r="C16" s="525"/>
      <c r="D16" s="525"/>
      <c r="E16" s="525"/>
      <c r="F16" s="525"/>
    </row>
  </sheetData>
  <sheetProtection/>
  <mergeCells count="5">
    <mergeCell ref="A3:F3"/>
    <mergeCell ref="A4:A5"/>
    <mergeCell ref="B4:B5"/>
    <mergeCell ref="A16:F16"/>
    <mergeCell ref="C4:F4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J35"/>
  <sheetViews>
    <sheetView view="pageBreakPreview" zoomScale="60" zoomScalePageLayoutView="0" workbookViewId="0" topLeftCell="A1">
      <selection activeCell="J8" sqref="J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58" t="s">
        <v>202</v>
      </c>
      <c r="J2" s="558"/>
    </row>
    <row r="3" spans="1:10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  <c r="I3" s="583"/>
      <c r="J3" s="583"/>
    </row>
    <row r="4" spans="1:10" ht="26.25" customHeight="1" thickBot="1">
      <c r="A4" s="559" t="s">
        <v>3</v>
      </c>
      <c r="B4" s="542" t="s">
        <v>17</v>
      </c>
      <c r="C4" s="580" t="s">
        <v>104</v>
      </c>
      <c r="D4" s="564"/>
      <c r="E4" s="564"/>
      <c r="F4" s="564"/>
      <c r="G4" s="564"/>
      <c r="H4" s="564"/>
      <c r="I4" s="564"/>
      <c r="J4" s="581"/>
    </row>
    <row r="5" spans="1:10" ht="109.5" customHeight="1" thickBot="1">
      <c r="A5" s="560"/>
      <c r="B5" s="543"/>
      <c r="C5" s="574" t="s">
        <v>163</v>
      </c>
      <c r="D5" s="570"/>
      <c r="E5" s="531" t="s">
        <v>162</v>
      </c>
      <c r="F5" s="531"/>
      <c r="G5" s="570" t="s">
        <v>164</v>
      </c>
      <c r="H5" s="570"/>
      <c r="I5" s="570" t="s">
        <v>165</v>
      </c>
      <c r="J5" s="570"/>
    </row>
    <row r="6" spans="1:10" ht="25.5" customHeight="1" thickBot="1">
      <c r="A6" s="582"/>
      <c r="B6" s="561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2"/>
      <c r="D8" s="404"/>
      <c r="E8" s="452"/>
      <c r="F8" s="404"/>
      <c r="G8" s="452"/>
      <c r="H8" s="404"/>
      <c r="I8" s="462"/>
      <c r="J8" s="463"/>
    </row>
    <row r="9" spans="1:10" ht="37.5">
      <c r="A9" s="188" t="s">
        <v>136</v>
      </c>
      <c r="B9" s="85">
        <v>470</v>
      </c>
      <c r="C9" s="453"/>
      <c r="D9" s="405"/>
      <c r="E9" s="453"/>
      <c r="F9" s="405"/>
      <c r="G9" s="453"/>
      <c r="H9" s="405"/>
      <c r="I9" s="464">
        <f>'СПРАВКА 2 0104_0106'!C9+'СПРАВКА 2 0104_0106'!E9</f>
        <v>0</v>
      </c>
      <c r="J9" s="465">
        <f>'СПРАВКА 2 0104_0106'!D9+'СПРАВКА 2 0104_0106'!F9</f>
        <v>0</v>
      </c>
    </row>
    <row r="10" spans="1:10" ht="37.5">
      <c r="A10" s="188" t="s">
        <v>137</v>
      </c>
      <c r="B10" s="85">
        <v>480</v>
      </c>
      <c r="C10" s="453"/>
      <c r="D10" s="405"/>
      <c r="E10" s="453"/>
      <c r="F10" s="405"/>
      <c r="G10" s="453"/>
      <c r="H10" s="405"/>
      <c r="I10" s="464">
        <f>'СПРАВКА 2 0104_0106'!C10+'СПРАВКА 2 0104_0106'!E10</f>
        <v>0</v>
      </c>
      <c r="J10" s="465">
        <f>'СПРАВКА 2 0104_0106'!D10+'СПРАВКА 2 0104_0106'!F10</f>
        <v>0</v>
      </c>
    </row>
    <row r="11" spans="1:10" ht="49.5">
      <c r="A11" s="188" t="s">
        <v>142</v>
      </c>
      <c r="B11" s="85">
        <v>490</v>
      </c>
      <c r="C11" s="453"/>
      <c r="D11" s="405"/>
      <c r="E11" s="453"/>
      <c r="F11" s="405"/>
      <c r="G11" s="453"/>
      <c r="H11" s="405"/>
      <c r="I11" s="464">
        <f>'СПРАВКА 2 0104_0106'!C11+'СПРАВКА 2 0104_0106'!E11</f>
        <v>0</v>
      </c>
      <c r="J11" s="465">
        <f>'СПРАВКА 2 0104_0106'!D11+'СПРАВКА 2 0104_0106'!F11</f>
        <v>0</v>
      </c>
    </row>
    <row r="12" spans="1:10" ht="50.25" thickBot="1">
      <c r="A12" s="189" t="s">
        <v>138</v>
      </c>
      <c r="B12" s="86">
        <v>500</v>
      </c>
      <c r="C12" s="453"/>
      <c r="D12" s="405"/>
      <c r="E12" s="453"/>
      <c r="F12" s="405"/>
      <c r="G12" s="453"/>
      <c r="H12" s="405"/>
      <c r="I12" s="466">
        <f>'СПРАВКА 2 0104_0106'!C12+'СПРАВКА 2 0104_0106'!E12</f>
        <v>0</v>
      </c>
      <c r="J12" s="467">
        <f>'СПРАВКА 2 0104_0106'!D12+'СПРАВКА 2 0104_0106'!F12</f>
        <v>0</v>
      </c>
    </row>
    <row r="13" spans="1:10" ht="24.75" customHeight="1" thickBot="1">
      <c r="A13" s="567" t="s">
        <v>133</v>
      </c>
      <c r="B13" s="567"/>
      <c r="C13" s="567"/>
      <c r="D13" s="567"/>
      <c r="E13" s="567"/>
      <c r="F13" s="567"/>
      <c r="G13" s="567"/>
      <c r="H13" s="567"/>
      <c r="I13" s="567"/>
      <c r="J13" s="567"/>
    </row>
    <row r="14" spans="1:10" ht="18.75" customHeight="1" thickBot="1">
      <c r="A14" s="559" t="s">
        <v>3</v>
      </c>
      <c r="B14" s="542" t="s">
        <v>17</v>
      </c>
      <c r="C14" s="580" t="s">
        <v>104</v>
      </c>
      <c r="D14" s="564"/>
      <c r="E14" s="564"/>
      <c r="F14" s="564"/>
      <c r="G14" s="564"/>
      <c r="H14" s="564"/>
      <c r="I14" s="564"/>
      <c r="J14" s="581"/>
    </row>
    <row r="15" spans="1:10" ht="109.5" customHeight="1" thickBot="1">
      <c r="A15" s="560"/>
      <c r="B15" s="543"/>
      <c r="C15" s="574" t="s">
        <v>163</v>
      </c>
      <c r="D15" s="570"/>
      <c r="E15" s="531" t="s">
        <v>162</v>
      </c>
      <c r="F15" s="531"/>
      <c r="G15" s="570" t="s">
        <v>164</v>
      </c>
      <c r="H15" s="570"/>
      <c r="I15" s="570" t="s">
        <v>165</v>
      </c>
      <c r="J15" s="570"/>
    </row>
    <row r="16" spans="1:10" ht="24.75" customHeight="1" thickBot="1">
      <c r="A16" s="582"/>
      <c r="B16" s="561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134</v>
      </c>
      <c r="B18" s="84">
        <v>510</v>
      </c>
      <c r="C18" s="452"/>
      <c r="D18" s="404"/>
      <c r="E18" s="452"/>
      <c r="F18" s="404"/>
      <c r="G18" s="452"/>
      <c r="H18" s="404"/>
      <c r="I18" s="462">
        <f>'СПРАВКА 2 0104_0106'!C18+'СПРАВКА 2 0104_0106'!E18</f>
        <v>0</v>
      </c>
      <c r="J18" s="463">
        <f>'СПРАВКА 2 0104_0106'!D18+'СПРАВКА 2 0104_0106'!F18</f>
        <v>0</v>
      </c>
    </row>
    <row r="19" spans="1:10" ht="37.5">
      <c r="A19" s="188" t="s">
        <v>139</v>
      </c>
      <c r="B19" s="85">
        <v>520</v>
      </c>
      <c r="C19" s="453"/>
      <c r="D19" s="405"/>
      <c r="E19" s="453"/>
      <c r="F19" s="405"/>
      <c r="G19" s="453"/>
      <c r="H19" s="405"/>
      <c r="I19" s="464">
        <f>'СПРАВКА 2 0104_0106'!C19+'СПРАВКА 2 0104_0106'!E19</f>
        <v>0</v>
      </c>
      <c r="J19" s="465">
        <f>'СПРАВКА 2 0104_0106'!D19+'СПРАВКА 2 0104_0106'!F19</f>
        <v>0</v>
      </c>
    </row>
    <row r="20" spans="1:10" ht="37.5">
      <c r="A20" s="188" t="s">
        <v>140</v>
      </c>
      <c r="B20" s="85">
        <v>530</v>
      </c>
      <c r="C20" s="453"/>
      <c r="D20" s="405"/>
      <c r="E20" s="453"/>
      <c r="F20" s="405"/>
      <c r="G20" s="453"/>
      <c r="H20" s="405"/>
      <c r="I20" s="464">
        <f>'СПРАВКА 2 0104_0106'!C20+'СПРАВКА 2 0104_0106'!E20</f>
        <v>0</v>
      </c>
      <c r="J20" s="465">
        <f>'СПРАВКА 2 0104_0106'!D20+'СПРАВКА 2 0104_0106'!F20</f>
        <v>0</v>
      </c>
    </row>
    <row r="21" spans="1:10" ht="49.5">
      <c r="A21" s="188" t="s">
        <v>143</v>
      </c>
      <c r="B21" s="85">
        <v>540</v>
      </c>
      <c r="C21" s="453"/>
      <c r="D21" s="405"/>
      <c r="E21" s="453"/>
      <c r="F21" s="405"/>
      <c r="G21" s="453"/>
      <c r="H21" s="405"/>
      <c r="I21" s="464">
        <f>'СПРАВКА 2 0104_0106'!C21+'СПРАВКА 2 0104_0106'!E21</f>
        <v>0</v>
      </c>
      <c r="J21" s="465">
        <f>'СПРАВКА 2 0104_0106'!D21+'СПРАВКА 2 0104_0106'!F21</f>
        <v>0</v>
      </c>
    </row>
    <row r="22" spans="1:10" ht="50.25" thickBot="1">
      <c r="A22" s="189" t="s">
        <v>141</v>
      </c>
      <c r="B22" s="86">
        <v>550</v>
      </c>
      <c r="C22" s="453"/>
      <c r="D22" s="405"/>
      <c r="E22" s="453"/>
      <c r="F22" s="405"/>
      <c r="G22" s="453"/>
      <c r="H22" s="405"/>
      <c r="I22" s="466">
        <f>'СПРАВКА 2 0104_0106'!C22+'СПРАВКА 2 0104_0106'!E22</f>
        <v>0</v>
      </c>
      <c r="J22" s="467">
        <f>'СПРАВКА 2 0104_0106'!D22+'СПРАВКА 2 0104_0106'!F22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4" ht="12.75">
      <c r="A35" s="30"/>
      <c r="B35" s="497"/>
      <c r="C35" s="497"/>
      <c r="D35" s="35"/>
    </row>
  </sheetData>
  <sheetProtection/>
  <mergeCells count="18">
    <mergeCell ref="B35:C35"/>
    <mergeCell ref="C4:J4"/>
    <mergeCell ref="C5:D5"/>
    <mergeCell ref="C14:J14"/>
    <mergeCell ref="C15:D15"/>
    <mergeCell ref="A13:J13"/>
    <mergeCell ref="A14:A16"/>
    <mergeCell ref="B14:B16"/>
    <mergeCell ref="E15:F15"/>
    <mergeCell ref="G15:H15"/>
    <mergeCell ref="I15:J15"/>
    <mergeCell ref="I2:J2"/>
    <mergeCell ref="A4:A6"/>
    <mergeCell ref="B4:B6"/>
    <mergeCell ref="E5:F5"/>
    <mergeCell ref="G5:H5"/>
    <mergeCell ref="I5:J5"/>
    <mergeCell ref="A3:J3"/>
  </mergeCells>
  <printOptions/>
  <pageMargins left="0.5118110236220472" right="0.11811023622047245" top="0.5511811023622047" bottom="0.15748031496062992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4" zoomScaleSheetLayoutView="6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4" sqref="F34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7.00390625" style="0" customWidth="1"/>
    <col min="6" max="6" width="23.125" style="0" customWidth="1"/>
    <col min="7" max="7" width="25.875" style="0" customWidth="1"/>
    <col min="8" max="8" width="24.25390625" style="0" customWidth="1"/>
  </cols>
  <sheetData>
    <row r="1" ht="12.75">
      <c r="H1" s="211" t="s">
        <v>203</v>
      </c>
    </row>
    <row r="2" spans="1:8" ht="19.5" thickBot="1">
      <c r="A2" s="511" t="s">
        <v>45</v>
      </c>
      <c r="B2" s="511"/>
      <c r="C2" s="511"/>
      <c r="D2" s="511"/>
      <c r="E2" s="511"/>
      <c r="F2" s="511"/>
      <c r="G2" s="511"/>
      <c r="H2" s="511"/>
    </row>
    <row r="3" spans="1:8" ht="15.75" customHeight="1" thickBot="1">
      <c r="A3" s="501" t="s">
        <v>3</v>
      </c>
      <c r="B3" s="512" t="s">
        <v>2</v>
      </c>
      <c r="C3" s="584" t="s">
        <v>89</v>
      </c>
      <c r="D3" s="585"/>
      <c r="E3" s="585"/>
      <c r="F3" s="585"/>
      <c r="G3" s="585"/>
      <c r="H3" s="586"/>
    </row>
    <row r="4" spans="1:8" ht="80.25" customHeight="1" thickBot="1">
      <c r="A4" s="502"/>
      <c r="B4" s="513"/>
      <c r="C4" s="574" t="s">
        <v>175</v>
      </c>
      <c r="D4" s="570"/>
      <c r="E4" s="531" t="s">
        <v>172</v>
      </c>
      <c r="F4" s="531"/>
      <c r="G4" s="570" t="s">
        <v>173</v>
      </c>
      <c r="H4" s="570"/>
    </row>
    <row r="5" spans="1:8" ht="51.75" customHeight="1" thickBot="1">
      <c r="A5" s="503"/>
      <c r="B5" s="514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255" t="s">
        <v>6</v>
      </c>
      <c r="H7" s="250">
        <f>'РАСХОДЫ 0106'!D7+'РАСХОДЫ 0106_0412'!D7</f>
        <v>523127</v>
      </c>
    </row>
    <row r="8" spans="1:8" ht="17.25" customHeight="1">
      <c r="A8" s="112" t="s">
        <v>108</v>
      </c>
      <c r="B8" s="103"/>
      <c r="C8" s="365"/>
      <c r="D8" s="364"/>
      <c r="E8" s="365"/>
      <c r="F8" s="364"/>
      <c r="G8" s="256"/>
      <c r="H8" s="294"/>
    </row>
    <row r="9" spans="1:8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257" t="s">
        <v>6</v>
      </c>
      <c r="H9" s="295">
        <f>'РАСХОДЫ 0106'!D9+'РАСХОДЫ 0106_0412'!D9</f>
        <v>0</v>
      </c>
    </row>
    <row r="10" spans="1:8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258" t="s">
        <v>6</v>
      </c>
      <c r="H10" s="265">
        <f>'РАСХОДЫ 0106'!D10+'РАСХОДЫ 0106_0412'!D10</f>
        <v>0</v>
      </c>
    </row>
    <row r="11" spans="1:8" ht="40.5" customHeight="1" thickBot="1">
      <c r="A11" s="111" t="s">
        <v>166</v>
      </c>
      <c r="B11" s="102" t="s">
        <v>11</v>
      </c>
      <c r="C11" s="363" t="s">
        <v>6</v>
      </c>
      <c r="D11" s="250">
        <v>2741166</v>
      </c>
      <c r="E11" s="363" t="s">
        <v>6</v>
      </c>
      <c r="F11" s="250">
        <v>860265</v>
      </c>
      <c r="G11" s="255" t="s">
        <v>6</v>
      </c>
      <c r="H11" s="250">
        <f>'РАСХОДЫ 0106'!D11+'РАСХОДЫ 0106_0412'!D11</f>
        <v>2464969</v>
      </c>
    </row>
    <row r="12" spans="1:8" ht="24.75" customHeight="1">
      <c r="A12" s="112" t="s">
        <v>111</v>
      </c>
      <c r="B12" s="106"/>
      <c r="C12" s="369"/>
      <c r="D12" s="368"/>
      <c r="E12" s="369"/>
      <c r="F12" s="368"/>
      <c r="G12" s="259"/>
      <c r="H12" s="296"/>
    </row>
    <row r="13" spans="1:8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257" t="s">
        <v>6</v>
      </c>
      <c r="H13" s="295">
        <f>'РАСХОДЫ 0106'!D13+'РАСХОДЫ 0106_0412'!D13</f>
        <v>0</v>
      </c>
    </row>
    <row r="14" spans="1:8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257" t="s">
        <v>6</v>
      </c>
      <c r="H14" s="295">
        <f>'РАСХОДЫ 0106'!D14+'РАСХОДЫ 0106_0412'!D14</f>
        <v>0</v>
      </c>
    </row>
    <row r="15" spans="1:8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257" t="s">
        <v>6</v>
      </c>
      <c r="H15" s="295">
        <f>'РАСХОДЫ 0106'!D15+'РАСХОДЫ 0106_0412'!D15</f>
        <v>0</v>
      </c>
    </row>
    <row r="16" spans="1:8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258" t="s">
        <v>6</v>
      </c>
      <c r="H16" s="265">
        <f>'РАСХОДЫ 0106'!D16+'РАСХОДЫ 0106_0412'!D16</f>
        <v>0</v>
      </c>
    </row>
    <row r="17" spans="1:8" ht="45.75" customHeight="1" thickBot="1">
      <c r="A17" s="111" t="s">
        <v>53</v>
      </c>
      <c r="B17" s="102" t="s">
        <v>12</v>
      </c>
      <c r="C17" s="101" t="s">
        <v>6</v>
      </c>
      <c r="D17" s="241">
        <v>2744615</v>
      </c>
      <c r="E17" s="101" t="s">
        <v>6</v>
      </c>
      <c r="F17" s="241"/>
      <c r="G17" s="261" t="s">
        <v>6</v>
      </c>
      <c r="H17" s="250">
        <f>'РАСХОДЫ 0106'!D17+'РАСХОДЫ 0106_0412'!D17</f>
        <v>1937363</v>
      </c>
    </row>
    <row r="18" spans="1:8" ht="54.75" customHeight="1" thickBot="1">
      <c r="A18" s="111" t="s">
        <v>82</v>
      </c>
      <c r="B18" s="102" t="s">
        <v>13</v>
      </c>
      <c r="C18" s="101" t="s">
        <v>6</v>
      </c>
      <c r="D18" s="241">
        <v>1063025</v>
      </c>
      <c r="E18" s="101" t="s">
        <v>6</v>
      </c>
      <c r="F18" s="241"/>
      <c r="G18" s="261" t="s">
        <v>6</v>
      </c>
      <c r="H18" s="250">
        <f>'РАСХОДЫ 0106'!D18+'РАСХОДЫ 0106_0412'!D18</f>
        <v>738553</v>
      </c>
    </row>
    <row r="19" spans="1:8" ht="52.5" customHeight="1" thickBot="1">
      <c r="A19" s="111" t="s">
        <v>168</v>
      </c>
      <c r="B19" s="102" t="s">
        <v>7</v>
      </c>
      <c r="C19" s="242">
        <v>9842284</v>
      </c>
      <c r="D19" s="209">
        <f>D7+D11+D17+D18</f>
        <v>6548806</v>
      </c>
      <c r="E19" s="242">
        <v>1205328</v>
      </c>
      <c r="F19" s="209">
        <f>F7+F11+F17+F18</f>
        <v>860265</v>
      </c>
      <c r="G19" s="254">
        <f>'РАСХОДЫ 0106'!C19+'РАСХОДЫ 0106_0412'!C19</f>
        <v>7600419</v>
      </c>
      <c r="H19" s="250">
        <f>'РАСХОДЫ 0106'!D19+'РАСХОДЫ 0106_0412'!D19</f>
        <v>5664012</v>
      </c>
    </row>
    <row r="20" spans="1:8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54">
        <f>'РАСХОДЫ 0106'!C20+'РАСХОДЫ 0106_0412'!C20</f>
        <v>22832</v>
      </c>
      <c r="H20" s="250">
        <f>'РАСХОДЫ 0106'!D20+'РАСХОДЫ 0106_0412'!D20</f>
        <v>0</v>
      </c>
    </row>
    <row r="21" spans="1:8" ht="15.75">
      <c r="A21" s="112" t="s">
        <v>115</v>
      </c>
      <c r="B21" s="108"/>
      <c r="C21" s="97"/>
      <c r="D21" s="90"/>
      <c r="E21" s="97"/>
      <c r="F21" s="90"/>
      <c r="G21" s="259"/>
      <c r="H21" s="296"/>
    </row>
    <row r="22" spans="1:8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257" t="s">
        <v>6</v>
      </c>
      <c r="H22" s="295">
        <f>'РАСХОДЫ 0106'!D22+'РАСХОДЫ 0106_0412'!D22</f>
        <v>0</v>
      </c>
    </row>
    <row r="23" spans="1:8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257" t="s">
        <v>6</v>
      </c>
      <c r="H23" s="295">
        <f>'РАСХОДЫ 0106'!D23+'РАСХОДЫ 0106_0412'!D23</f>
        <v>0</v>
      </c>
    </row>
    <row r="24" spans="1:8" ht="19.5" customHeight="1">
      <c r="A24" s="116" t="s">
        <v>117</v>
      </c>
      <c r="B24" s="109"/>
      <c r="C24" s="98"/>
      <c r="D24" s="370"/>
      <c r="E24" s="98"/>
      <c r="F24" s="370"/>
      <c r="G24" s="262"/>
      <c r="H24" s="263"/>
    </row>
    <row r="25" spans="1:8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257" t="s">
        <v>6</v>
      </c>
      <c r="H25" s="295">
        <f>'РАСХОДЫ 0106'!D25+'РАСХОДЫ 0106_0412'!D25</f>
        <v>0</v>
      </c>
    </row>
    <row r="26" spans="1:8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257" t="s">
        <v>6</v>
      </c>
      <c r="H26" s="295">
        <f>'РАСХОДЫ 0106'!D26+'РАСХОДЫ 0106_0412'!D26</f>
        <v>0</v>
      </c>
    </row>
    <row r="27" spans="1:8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257" t="s">
        <v>6</v>
      </c>
      <c r="H27" s="295">
        <f>'РАСХОДЫ 0106'!D27+'РАСХОДЫ 0106_0412'!D27</f>
        <v>0</v>
      </c>
    </row>
    <row r="28" spans="1:8" ht="15.75" customHeight="1">
      <c r="A28" s="116" t="s">
        <v>117</v>
      </c>
      <c r="B28" s="109"/>
      <c r="C28" s="98"/>
      <c r="D28" s="370"/>
      <c r="E28" s="98"/>
      <c r="F28" s="370"/>
      <c r="G28" s="262"/>
      <c r="H28" s="263"/>
    </row>
    <row r="29" spans="1:8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257" t="s">
        <v>6</v>
      </c>
      <c r="H29" s="295">
        <f>'РАСХОДЫ 0106'!D29+'РАСХОДЫ 0106_0412'!D29</f>
        <v>0</v>
      </c>
    </row>
    <row r="30" spans="1:8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258" t="s">
        <v>6</v>
      </c>
      <c r="H30" s="265">
        <f>'РАСХОДЫ 0106'!D30+'РАСХОДЫ 0106_0412'!D30</f>
        <v>0</v>
      </c>
    </row>
    <row r="31" spans="1:8" ht="42.75" customHeight="1" thickBot="1">
      <c r="A31" s="111" t="s">
        <v>100</v>
      </c>
      <c r="B31" s="102" t="s">
        <v>8</v>
      </c>
      <c r="C31" s="242">
        <v>5577431</v>
      </c>
      <c r="D31" s="241">
        <v>3327635</v>
      </c>
      <c r="E31" s="242">
        <v>364333.9</v>
      </c>
      <c r="F31" s="241">
        <v>275134</v>
      </c>
      <c r="G31" s="254">
        <f>'РАСХОДЫ 0106'!C31+'РАСХОДЫ 0106_0412'!C31</f>
        <v>4015235</v>
      </c>
      <c r="H31" s="250">
        <f>'РАСХОДЫ 0106'!D31+'РАСХОДЫ 0106_0412'!D31</f>
        <v>3066909</v>
      </c>
    </row>
    <row r="32" spans="1:8" ht="24.75" customHeight="1">
      <c r="A32" s="112" t="s">
        <v>115</v>
      </c>
      <c r="B32" s="106"/>
      <c r="C32" s="97"/>
      <c r="D32" s="90"/>
      <c r="E32" s="97"/>
      <c r="F32" s="90"/>
      <c r="G32" s="259"/>
      <c r="H32" s="296"/>
    </row>
    <row r="33" spans="1:8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258" t="s">
        <v>6</v>
      </c>
      <c r="H33" s="265">
        <f>'РАСХОДЫ 0106'!D33+'РАСХОДЫ 0106_0412'!D33</f>
        <v>0</v>
      </c>
    </row>
    <row r="34" spans="1:8" ht="51" customHeight="1" thickBot="1">
      <c r="A34" s="111" t="s">
        <v>150</v>
      </c>
      <c r="B34" s="102" t="s">
        <v>9</v>
      </c>
      <c r="C34" s="208">
        <f>C19+C20+C31</f>
        <v>15419715</v>
      </c>
      <c r="D34" s="209">
        <f>D19+D20+D31</f>
        <v>9876441</v>
      </c>
      <c r="E34" s="208">
        <f>E19+E20+E31</f>
        <v>1569661.9</v>
      </c>
      <c r="F34" s="209">
        <f>F19+F20+F31</f>
        <v>1135399</v>
      </c>
      <c r="G34" s="254">
        <f>'РАСХОДЫ 0106'!C34+'РАСХОДЫ 0106_0412'!C34</f>
        <v>11638486</v>
      </c>
      <c r="H34" s="250">
        <f>'РАСХОДЫ 0106'!D34+'РАСХОДЫ 0106_0412'!D34</f>
        <v>8730921</v>
      </c>
    </row>
    <row r="35" spans="1:8" ht="20.25" customHeight="1">
      <c r="A35" s="130" t="s">
        <v>114</v>
      </c>
      <c r="B35" s="106"/>
      <c r="C35" s="97"/>
      <c r="D35" s="58"/>
      <c r="E35" s="97"/>
      <c r="F35" s="58"/>
      <c r="G35" s="259"/>
      <c r="H35" s="260"/>
    </row>
    <row r="36" spans="1:8" ht="19.5" customHeight="1" thickBot="1">
      <c r="A36" s="117" t="s">
        <v>130</v>
      </c>
      <c r="B36" s="110" t="s">
        <v>131</v>
      </c>
      <c r="C36" s="99" t="s">
        <v>6</v>
      </c>
      <c r="D36" s="243">
        <v>545958</v>
      </c>
      <c r="E36" s="99" t="s">
        <v>6</v>
      </c>
      <c r="F36" s="243">
        <v>58026</v>
      </c>
      <c r="G36" s="264" t="s">
        <v>6</v>
      </c>
      <c r="H36" s="265">
        <f>'РАСХОДЫ 0106'!D36+'РАСХОДЫ 0106_0412'!D36</f>
        <v>265162</v>
      </c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2022-10-06T11:32:51Z</cp:lastPrinted>
  <dcterms:created xsi:type="dcterms:W3CDTF">2004-07-20T14:26:37Z</dcterms:created>
  <dcterms:modified xsi:type="dcterms:W3CDTF">2022-10-06T11:34:52Z</dcterms:modified>
  <cp:category/>
  <cp:version/>
  <cp:contentType/>
  <cp:contentStatus/>
</cp:coreProperties>
</file>